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4825" windowHeight="15165"/>
  </bookViews>
  <sheets>
    <sheet name="Duration Calculators" sheetId="1" r:id="rId1"/>
    <sheet name="Table Data" sheetId="2" r:id="rId2"/>
    <sheet name="Chart1" sheetId="5" r:id="rId3"/>
  </sheets>
  <definedNames>
    <definedName name="solver_adj" localSheetId="0" hidden="1">'Duration Calculators'!$B$4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'Duration Calculators'!$I$8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45621"/>
</workbook>
</file>

<file path=xl/calcChain.xml><?xml version="1.0" encoding="utf-8"?>
<calcChain xmlns="http://schemas.openxmlformats.org/spreadsheetml/2006/main">
  <c r="R4" i="1" l="1"/>
  <c r="U3" i="1"/>
  <c r="V3" i="1"/>
  <c r="U4" i="1"/>
  <c r="V4" i="1" s="1"/>
  <c r="U5" i="1"/>
  <c r="V5" i="1" s="1"/>
  <c r="U6" i="1"/>
  <c r="V6" i="1"/>
  <c r="U7" i="1"/>
  <c r="V7" i="1" s="1"/>
  <c r="U8" i="1"/>
  <c r="V8" i="1" s="1"/>
  <c r="U9" i="1"/>
  <c r="V9" i="1" s="1"/>
  <c r="U10" i="1"/>
  <c r="V10" i="1" s="1"/>
  <c r="U11" i="1"/>
  <c r="V11" i="1"/>
  <c r="U12" i="1"/>
  <c r="V12" i="1" s="1"/>
  <c r="U13" i="1"/>
  <c r="V13" i="1" s="1"/>
  <c r="U14" i="1"/>
  <c r="V14" i="1"/>
  <c r="U15" i="1"/>
  <c r="V15" i="1" s="1"/>
  <c r="U16" i="1"/>
  <c r="V16" i="1" s="1"/>
  <c r="U17" i="1"/>
  <c r="V17" i="1" s="1"/>
  <c r="U18" i="1"/>
  <c r="V18" i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W26" i="1" s="1"/>
  <c r="U27" i="1"/>
  <c r="V27" i="1" s="1"/>
  <c r="W27" i="1" s="1"/>
  <c r="U28" i="1"/>
  <c r="V28" i="1" s="1"/>
  <c r="U29" i="1"/>
  <c r="V29" i="1" s="1"/>
  <c r="U30" i="1"/>
  <c r="V30" i="1" s="1"/>
  <c r="U31" i="1"/>
  <c r="V31" i="1" s="1"/>
  <c r="W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W39" i="1" s="1"/>
  <c r="U40" i="1"/>
  <c r="V40" i="1" s="1"/>
  <c r="U41" i="1"/>
  <c r="V41" i="1" s="1"/>
  <c r="U42" i="1"/>
  <c r="V42" i="1" s="1"/>
  <c r="U43" i="1"/>
  <c r="V43" i="1"/>
  <c r="U44" i="1"/>
  <c r="V44" i="1" s="1"/>
  <c r="W44" i="1" s="1"/>
  <c r="U45" i="1"/>
  <c r="V45" i="1" s="1"/>
  <c r="U46" i="1"/>
  <c r="V46" i="1" s="1"/>
  <c r="W46" i="1" s="1"/>
  <c r="U47" i="1"/>
  <c r="V47" i="1" s="1"/>
  <c r="U48" i="1"/>
  <c r="V48" i="1" s="1"/>
  <c r="W48" i="1" s="1"/>
  <c r="U49" i="1"/>
  <c r="V49" i="1" s="1"/>
  <c r="U50" i="1"/>
  <c r="V50" i="1" s="1"/>
  <c r="U51" i="1"/>
  <c r="V51" i="1" s="1"/>
  <c r="W51" i="1" s="1"/>
  <c r="U52" i="1"/>
  <c r="V52" i="1" s="1"/>
  <c r="U53" i="1"/>
  <c r="V53" i="1" s="1"/>
  <c r="U54" i="1"/>
  <c r="V54" i="1"/>
  <c r="U55" i="1"/>
  <c r="V55" i="1" s="1"/>
  <c r="U56" i="1"/>
  <c r="V56" i="1" s="1"/>
  <c r="U57" i="1"/>
  <c r="V57" i="1" s="1"/>
  <c r="U58" i="1"/>
  <c r="V58" i="1" s="1"/>
  <c r="U59" i="1"/>
  <c r="V59" i="1" s="1"/>
  <c r="W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W67" i="1" s="1"/>
  <c r="U68" i="1"/>
  <c r="V68" i="1" s="1"/>
  <c r="U69" i="1"/>
  <c r="V69" i="1" s="1"/>
  <c r="U70" i="1"/>
  <c r="V70" i="1"/>
  <c r="U71" i="1"/>
  <c r="V71" i="1" s="1"/>
  <c r="W71" i="1" s="1"/>
  <c r="U72" i="1"/>
  <c r="V72" i="1" s="1"/>
  <c r="U73" i="1"/>
  <c r="V73" i="1" s="1"/>
  <c r="U74" i="1"/>
  <c r="V74" i="1" s="1"/>
  <c r="U75" i="1"/>
  <c r="V75" i="1" s="1"/>
  <c r="U76" i="1"/>
  <c r="V76" i="1" s="1"/>
  <c r="W76" i="1"/>
  <c r="U77" i="1"/>
  <c r="V77" i="1" s="1"/>
  <c r="U78" i="1"/>
  <c r="V78" i="1" s="1"/>
  <c r="W78" i="1" s="1"/>
  <c r="U79" i="1"/>
  <c r="V79" i="1"/>
  <c r="U80" i="1"/>
  <c r="V80" i="1" s="1"/>
  <c r="W80" i="1" s="1"/>
  <c r="U81" i="1"/>
  <c r="V81" i="1" s="1"/>
  <c r="U82" i="1"/>
  <c r="V82" i="1" s="1"/>
  <c r="U83" i="1"/>
  <c r="V83" i="1" s="1"/>
  <c r="W83" i="1" s="1"/>
  <c r="U84" i="1"/>
  <c r="V84" i="1" s="1"/>
  <c r="U85" i="1"/>
  <c r="V85" i="1" s="1"/>
  <c r="U86" i="1"/>
  <c r="V86" i="1"/>
  <c r="U87" i="1"/>
  <c r="V87" i="1" s="1"/>
  <c r="U88" i="1"/>
  <c r="V88" i="1" s="1"/>
  <c r="U89" i="1"/>
  <c r="V89" i="1" s="1"/>
  <c r="U90" i="1"/>
  <c r="V90" i="1" s="1"/>
  <c r="U91" i="1"/>
  <c r="V91" i="1" s="1"/>
  <c r="W91" i="1" s="1"/>
  <c r="U92" i="1"/>
  <c r="V92" i="1" s="1"/>
  <c r="U93" i="1"/>
  <c r="V93" i="1" s="1"/>
  <c r="U94" i="1"/>
  <c r="V94" i="1" s="1"/>
  <c r="U95" i="1"/>
  <c r="V95" i="1"/>
  <c r="U96" i="1"/>
  <c r="V96" i="1" s="1"/>
  <c r="U97" i="1"/>
  <c r="V97" i="1" s="1"/>
  <c r="U98" i="1"/>
  <c r="V98" i="1" s="1"/>
  <c r="U99" i="1"/>
  <c r="V99" i="1" s="1"/>
  <c r="W99" i="1" s="1"/>
  <c r="U100" i="1"/>
  <c r="V100" i="1" s="1"/>
  <c r="U101" i="1"/>
  <c r="V101" i="1" s="1"/>
  <c r="U102" i="1"/>
  <c r="V102" i="1"/>
  <c r="U103" i="1"/>
  <c r="V103" i="1" s="1"/>
  <c r="W103" i="1" s="1"/>
  <c r="U104" i="1"/>
  <c r="V104" i="1" s="1"/>
  <c r="U105" i="1"/>
  <c r="V105" i="1" s="1"/>
  <c r="U106" i="1"/>
  <c r="V106" i="1" s="1"/>
  <c r="W106" i="1" s="1"/>
  <c r="U107" i="1"/>
  <c r="V107" i="1" s="1"/>
  <c r="U108" i="1"/>
  <c r="V108" i="1" s="1"/>
  <c r="W108" i="1"/>
  <c r="U109" i="1"/>
  <c r="V109" i="1" s="1"/>
  <c r="U110" i="1"/>
  <c r="V110" i="1" s="1"/>
  <c r="W110" i="1" s="1"/>
  <c r="U111" i="1"/>
  <c r="V111" i="1"/>
  <c r="U112" i="1"/>
  <c r="V112" i="1" s="1"/>
  <c r="W112" i="1" s="1"/>
  <c r="U113" i="1"/>
  <c r="V113" i="1"/>
  <c r="U114" i="1"/>
  <c r="V114" i="1" s="1"/>
  <c r="U115" i="1"/>
  <c r="V115" i="1" s="1"/>
  <c r="W115" i="1" s="1"/>
  <c r="U116" i="1"/>
  <c r="V116" i="1" s="1"/>
  <c r="U117" i="1"/>
  <c r="V117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/>
  <c r="W123" i="1" s="1"/>
  <c r="U124" i="1"/>
  <c r="V124" i="1" s="1"/>
  <c r="W124" i="1" s="1"/>
  <c r="U125" i="1"/>
  <c r="V125" i="1" s="1"/>
  <c r="U126" i="1"/>
  <c r="V126" i="1" s="1"/>
  <c r="W126" i="1" s="1"/>
  <c r="U127" i="1"/>
  <c r="V127" i="1" s="1"/>
  <c r="U128" i="1"/>
  <c r="V128" i="1" s="1"/>
  <c r="W128" i="1" s="1"/>
  <c r="U129" i="1"/>
  <c r="V129" i="1"/>
  <c r="U130" i="1"/>
  <c r="V130" i="1" s="1"/>
  <c r="U131" i="1"/>
  <c r="V131" i="1" s="1"/>
  <c r="W131" i="1" s="1"/>
  <c r="U132" i="1"/>
  <c r="V132" i="1" s="1"/>
  <c r="U133" i="1"/>
  <c r="V133" i="1" s="1"/>
  <c r="U134" i="1"/>
  <c r="V134" i="1" s="1"/>
  <c r="U135" i="1"/>
  <c r="V135" i="1" s="1"/>
  <c r="W135" i="1" s="1"/>
  <c r="U136" i="1"/>
  <c r="V136" i="1" s="1"/>
  <c r="U137" i="1"/>
  <c r="V137" i="1" s="1"/>
  <c r="U138" i="1"/>
  <c r="V138" i="1" s="1"/>
  <c r="W138" i="1" s="1"/>
  <c r="U139" i="1"/>
  <c r="V139" i="1"/>
  <c r="W139" i="1" s="1"/>
  <c r="U140" i="1"/>
  <c r="V140" i="1" s="1"/>
  <c r="W140" i="1" s="1"/>
  <c r="U141" i="1"/>
  <c r="V141" i="1" s="1"/>
  <c r="U142" i="1"/>
  <c r="V142" i="1" s="1"/>
  <c r="W142" i="1" s="1"/>
  <c r="U143" i="1"/>
  <c r="V143" i="1" s="1"/>
  <c r="U144" i="1"/>
  <c r="V144" i="1" s="1"/>
  <c r="W144" i="1" s="1"/>
  <c r="U145" i="1"/>
  <c r="V145" i="1" s="1"/>
  <c r="U146" i="1"/>
  <c r="V146" i="1" s="1"/>
  <c r="U147" i="1"/>
  <c r="V147" i="1" s="1"/>
  <c r="W147" i="1" s="1"/>
  <c r="U148" i="1"/>
  <c r="V148" i="1" s="1"/>
  <c r="U149" i="1"/>
  <c r="V149" i="1" s="1"/>
  <c r="U150" i="1"/>
  <c r="V150" i="1"/>
  <c r="U151" i="1"/>
  <c r="V151" i="1" s="1"/>
  <c r="W151" i="1" s="1"/>
  <c r="U152" i="1"/>
  <c r="V152" i="1" s="1"/>
  <c r="U153" i="1"/>
  <c r="V153" i="1" s="1"/>
  <c r="U154" i="1"/>
  <c r="V154" i="1" s="1"/>
  <c r="W154" i="1" s="1"/>
  <c r="U155" i="1"/>
  <c r="V155" i="1" s="1"/>
  <c r="W155" i="1" s="1"/>
  <c r="U156" i="1"/>
  <c r="V156" i="1" s="1"/>
  <c r="W156" i="1"/>
  <c r="U157" i="1"/>
  <c r="V157" i="1" s="1"/>
  <c r="U158" i="1"/>
  <c r="V158" i="1" s="1"/>
  <c r="W158" i="1" s="1"/>
  <c r="U159" i="1"/>
  <c r="V159" i="1"/>
  <c r="W159" i="1" s="1"/>
  <c r="U160" i="1"/>
  <c r="V160" i="1" s="1"/>
  <c r="U161" i="1"/>
  <c r="V161" i="1" s="1"/>
  <c r="U162" i="1"/>
  <c r="V162" i="1" s="1"/>
  <c r="W162" i="1" s="1"/>
  <c r="U163" i="1"/>
  <c r="V163" i="1" s="1"/>
  <c r="W163" i="1" s="1"/>
  <c r="U164" i="1"/>
  <c r="V164" i="1" s="1"/>
  <c r="W164" i="1" s="1"/>
  <c r="U165" i="1"/>
  <c r="V165" i="1"/>
  <c r="U166" i="1"/>
  <c r="V166" i="1" s="1"/>
  <c r="W166" i="1" s="1"/>
  <c r="U167" i="1"/>
  <c r="V167" i="1" s="1"/>
  <c r="W167" i="1" s="1"/>
  <c r="U168" i="1"/>
  <c r="V168" i="1" s="1"/>
  <c r="W168" i="1"/>
  <c r="U169" i="1"/>
  <c r="V169" i="1" s="1"/>
  <c r="U170" i="1"/>
  <c r="V170" i="1"/>
  <c r="W170" i="1" s="1"/>
  <c r="U171" i="1"/>
  <c r="V171" i="1" s="1"/>
  <c r="W171" i="1" s="1"/>
  <c r="U172" i="1"/>
  <c r="V172" i="1" s="1"/>
  <c r="W172" i="1" s="1"/>
  <c r="U173" i="1"/>
  <c r="V173" i="1" s="1"/>
  <c r="W173" i="1" s="1"/>
  <c r="U174" i="1"/>
  <c r="V174" i="1" s="1"/>
  <c r="W174" i="1" s="1"/>
  <c r="U175" i="1"/>
  <c r="V175" i="1" s="1"/>
  <c r="W175" i="1" s="1"/>
  <c r="U176" i="1"/>
  <c r="V176" i="1"/>
  <c r="W176" i="1" s="1"/>
  <c r="U177" i="1"/>
  <c r="V177" i="1" s="1"/>
  <c r="W177" i="1" s="1"/>
  <c r="U178" i="1"/>
  <c r="V178" i="1"/>
  <c r="W178" i="1" s="1"/>
  <c r="U179" i="1"/>
  <c r="V179" i="1" s="1"/>
  <c r="U180" i="1"/>
  <c r="V180" i="1" s="1"/>
  <c r="W180" i="1" s="1"/>
  <c r="U181" i="1"/>
  <c r="V181" i="1" s="1"/>
  <c r="U182" i="1"/>
  <c r="V182" i="1" s="1"/>
  <c r="W182" i="1" s="1"/>
  <c r="U183" i="1"/>
  <c r="V183" i="1" s="1"/>
  <c r="W183" i="1" s="1"/>
  <c r="U184" i="1"/>
  <c r="V184" i="1"/>
  <c r="U185" i="1"/>
  <c r="V185" i="1" s="1"/>
  <c r="W185" i="1" s="1"/>
  <c r="U186" i="1"/>
  <c r="V186" i="1" s="1"/>
  <c r="W186" i="1" s="1"/>
  <c r="U187" i="1"/>
  <c r="V187" i="1"/>
  <c r="W187" i="1" s="1"/>
  <c r="U188" i="1"/>
  <c r="V188" i="1" s="1"/>
  <c r="W188" i="1" s="1"/>
  <c r="U189" i="1"/>
  <c r="V189" i="1" s="1"/>
  <c r="W189" i="1" s="1"/>
  <c r="U190" i="1"/>
  <c r="V190" i="1" s="1"/>
  <c r="W190" i="1" s="1"/>
  <c r="U191" i="1"/>
  <c r="V191" i="1" s="1"/>
  <c r="W191" i="1" s="1"/>
  <c r="U192" i="1"/>
  <c r="V192" i="1" s="1"/>
  <c r="W192" i="1" s="1"/>
  <c r="U193" i="1"/>
  <c r="V193" i="1" s="1"/>
  <c r="W193" i="1" s="1"/>
  <c r="U194" i="1"/>
  <c r="V194" i="1"/>
  <c r="W194" i="1" s="1"/>
  <c r="U195" i="1"/>
  <c r="V195" i="1"/>
  <c r="U196" i="1"/>
  <c r="V196" i="1" s="1"/>
  <c r="W196" i="1" s="1"/>
  <c r="U197" i="1"/>
  <c r="V197" i="1" s="1"/>
  <c r="U198" i="1"/>
  <c r="V198" i="1" s="1"/>
  <c r="W198" i="1" s="1"/>
  <c r="U199" i="1"/>
  <c r="V199" i="1" s="1"/>
  <c r="W199" i="1" s="1"/>
  <c r="U200" i="1"/>
  <c r="V200" i="1"/>
  <c r="U201" i="1"/>
  <c r="V201" i="1" s="1"/>
  <c r="W201" i="1" s="1"/>
  <c r="U2" i="1"/>
  <c r="V2" i="1"/>
  <c r="W2" i="1" s="1"/>
  <c r="M3" i="1"/>
  <c r="N3" i="1" s="1"/>
  <c r="O3" i="1" s="1"/>
  <c r="M4" i="1"/>
  <c r="N4" i="1" s="1"/>
  <c r="O4" i="1" s="1"/>
  <c r="M5" i="1"/>
  <c r="N5" i="1" s="1"/>
  <c r="O5" i="1" s="1"/>
  <c r="M6" i="1"/>
  <c r="N6" i="1" s="1"/>
  <c r="O6" i="1" s="1"/>
  <c r="M7" i="1"/>
  <c r="N7" i="1" s="1"/>
  <c r="O7" i="1" s="1"/>
  <c r="M8" i="1"/>
  <c r="N8" i="1"/>
  <c r="O8" i="1" s="1"/>
  <c r="M9" i="1"/>
  <c r="N9" i="1" s="1"/>
  <c r="O9" i="1" s="1"/>
  <c r="M10" i="1"/>
  <c r="N10" i="1" s="1"/>
  <c r="O10" i="1" s="1"/>
  <c r="M11" i="1"/>
  <c r="N11" i="1" s="1"/>
  <c r="O11" i="1" s="1"/>
  <c r="M12" i="1"/>
  <c r="N12" i="1" s="1"/>
  <c r="O12" i="1" s="1"/>
  <c r="M13" i="1"/>
  <c r="N13" i="1" s="1"/>
  <c r="O13" i="1" s="1"/>
  <c r="M14" i="1"/>
  <c r="N14" i="1" s="1"/>
  <c r="O14" i="1" s="1"/>
  <c r="M15" i="1"/>
  <c r="N15" i="1"/>
  <c r="O15" i="1" s="1"/>
  <c r="M16" i="1"/>
  <c r="N16" i="1" s="1"/>
  <c r="O16" i="1" s="1"/>
  <c r="M17" i="1"/>
  <c r="N17" i="1" s="1"/>
  <c r="O17" i="1" s="1"/>
  <c r="M18" i="1"/>
  <c r="N18" i="1" s="1"/>
  <c r="O18" i="1" s="1"/>
  <c r="M19" i="1"/>
  <c r="N19" i="1" s="1"/>
  <c r="O19" i="1" s="1"/>
  <c r="M20" i="1"/>
  <c r="N20" i="1" s="1"/>
  <c r="O20" i="1" s="1"/>
  <c r="M21" i="1"/>
  <c r="N21" i="1" s="1"/>
  <c r="O21" i="1" s="1"/>
  <c r="M22" i="1"/>
  <c r="N22" i="1" s="1"/>
  <c r="O22" i="1" s="1"/>
  <c r="M23" i="1"/>
  <c r="N23" i="1" s="1"/>
  <c r="O23" i="1" s="1"/>
  <c r="M24" i="1"/>
  <c r="N24" i="1"/>
  <c r="O24" i="1" s="1"/>
  <c r="M25" i="1"/>
  <c r="N25" i="1" s="1"/>
  <c r="O25" i="1" s="1"/>
  <c r="M26" i="1"/>
  <c r="N26" i="1" s="1"/>
  <c r="O26" i="1" s="1"/>
  <c r="M27" i="1"/>
  <c r="N27" i="1" s="1"/>
  <c r="O27" i="1" s="1"/>
  <c r="M28" i="1"/>
  <c r="N28" i="1" s="1"/>
  <c r="O28" i="1" s="1"/>
  <c r="M29" i="1"/>
  <c r="N29" i="1" s="1"/>
  <c r="O29" i="1" s="1"/>
  <c r="M30" i="1"/>
  <c r="N30" i="1" s="1"/>
  <c r="O30" i="1" s="1"/>
  <c r="M31" i="1"/>
  <c r="N31" i="1"/>
  <c r="O31" i="1" s="1"/>
  <c r="M32" i="1"/>
  <c r="N32" i="1" s="1"/>
  <c r="O32" i="1" s="1"/>
  <c r="M33" i="1"/>
  <c r="N33" i="1" s="1"/>
  <c r="O33" i="1" s="1"/>
  <c r="M34" i="1"/>
  <c r="N34" i="1" s="1"/>
  <c r="O34" i="1" s="1"/>
  <c r="M35" i="1"/>
  <c r="N35" i="1" s="1"/>
  <c r="O35" i="1" s="1"/>
  <c r="M36" i="1"/>
  <c r="N36" i="1" s="1"/>
  <c r="O36" i="1" s="1"/>
  <c r="M37" i="1"/>
  <c r="N37" i="1" s="1"/>
  <c r="O37" i="1" s="1"/>
  <c r="M38" i="1"/>
  <c r="N38" i="1" s="1"/>
  <c r="O38" i="1" s="1"/>
  <c r="M39" i="1"/>
  <c r="N39" i="1" s="1"/>
  <c r="O39" i="1" s="1"/>
  <c r="M40" i="1"/>
  <c r="N40" i="1"/>
  <c r="O40" i="1" s="1"/>
  <c r="M41" i="1"/>
  <c r="N41" i="1" s="1"/>
  <c r="O41" i="1" s="1"/>
  <c r="M42" i="1"/>
  <c r="N42" i="1" s="1"/>
  <c r="O42" i="1" s="1"/>
  <c r="M43" i="1"/>
  <c r="N43" i="1" s="1"/>
  <c r="O43" i="1" s="1"/>
  <c r="M44" i="1"/>
  <c r="N44" i="1" s="1"/>
  <c r="O44" i="1" s="1"/>
  <c r="M45" i="1"/>
  <c r="N45" i="1" s="1"/>
  <c r="O45" i="1" s="1"/>
  <c r="M46" i="1"/>
  <c r="N46" i="1" s="1"/>
  <c r="O46" i="1" s="1"/>
  <c r="M47" i="1"/>
  <c r="N47" i="1"/>
  <c r="O47" i="1" s="1"/>
  <c r="M48" i="1"/>
  <c r="N48" i="1" s="1"/>
  <c r="O48" i="1" s="1"/>
  <c r="M49" i="1"/>
  <c r="N49" i="1" s="1"/>
  <c r="O49" i="1" s="1"/>
  <c r="M50" i="1"/>
  <c r="N50" i="1" s="1"/>
  <c r="O50" i="1" s="1"/>
  <c r="M51" i="1"/>
  <c r="N51" i="1" s="1"/>
  <c r="O51" i="1" s="1"/>
  <c r="M52" i="1"/>
  <c r="N52" i="1" s="1"/>
  <c r="O52" i="1" s="1"/>
  <c r="M53" i="1"/>
  <c r="N53" i="1" s="1"/>
  <c r="O53" i="1" s="1"/>
  <c r="M54" i="1"/>
  <c r="N54" i="1" s="1"/>
  <c r="O54" i="1" s="1"/>
  <c r="M55" i="1"/>
  <c r="N55" i="1" s="1"/>
  <c r="O55" i="1" s="1"/>
  <c r="M56" i="1"/>
  <c r="N56" i="1"/>
  <c r="O56" i="1" s="1"/>
  <c r="M57" i="1"/>
  <c r="N57" i="1" s="1"/>
  <c r="O57" i="1" s="1"/>
  <c r="M58" i="1"/>
  <c r="N58" i="1" s="1"/>
  <c r="O58" i="1" s="1"/>
  <c r="M59" i="1"/>
  <c r="N59" i="1" s="1"/>
  <c r="O59" i="1" s="1"/>
  <c r="M60" i="1"/>
  <c r="N60" i="1" s="1"/>
  <c r="O60" i="1" s="1"/>
  <c r="M61" i="1"/>
  <c r="N61" i="1" s="1"/>
  <c r="O61" i="1" s="1"/>
  <c r="M62" i="1"/>
  <c r="N62" i="1" s="1"/>
  <c r="O62" i="1" s="1"/>
  <c r="M63" i="1"/>
  <c r="N63" i="1"/>
  <c r="O63" i="1" s="1"/>
  <c r="M64" i="1"/>
  <c r="N64" i="1" s="1"/>
  <c r="O64" i="1" s="1"/>
  <c r="M65" i="1"/>
  <c r="N65" i="1" s="1"/>
  <c r="O65" i="1" s="1"/>
  <c r="M66" i="1"/>
  <c r="N66" i="1" s="1"/>
  <c r="O66" i="1" s="1"/>
  <c r="M67" i="1"/>
  <c r="N67" i="1" s="1"/>
  <c r="O67" i="1" s="1"/>
  <c r="M68" i="1"/>
  <c r="N68" i="1" s="1"/>
  <c r="O68" i="1" s="1"/>
  <c r="M69" i="1"/>
  <c r="N69" i="1" s="1"/>
  <c r="O69" i="1" s="1"/>
  <c r="M70" i="1"/>
  <c r="N70" i="1" s="1"/>
  <c r="O70" i="1" s="1"/>
  <c r="M71" i="1"/>
  <c r="N71" i="1" s="1"/>
  <c r="O71" i="1" s="1"/>
  <c r="M72" i="1"/>
  <c r="N72" i="1" s="1"/>
  <c r="O72" i="1" s="1"/>
  <c r="M73" i="1"/>
  <c r="N73" i="1" s="1"/>
  <c r="O73" i="1" s="1"/>
  <c r="M74" i="1"/>
  <c r="N74" i="1" s="1"/>
  <c r="O74" i="1" s="1"/>
  <c r="M75" i="1"/>
  <c r="N75" i="1" s="1"/>
  <c r="O75" i="1" s="1"/>
  <c r="M76" i="1"/>
  <c r="N76" i="1" s="1"/>
  <c r="O76" i="1" s="1"/>
  <c r="M77" i="1"/>
  <c r="N77" i="1" s="1"/>
  <c r="O77" i="1" s="1"/>
  <c r="M78" i="1"/>
  <c r="N78" i="1" s="1"/>
  <c r="O78" i="1" s="1"/>
  <c r="M79" i="1"/>
  <c r="N79" i="1" s="1"/>
  <c r="O79" i="1" s="1"/>
  <c r="M80" i="1"/>
  <c r="N80" i="1"/>
  <c r="O80" i="1" s="1"/>
  <c r="M81" i="1"/>
  <c r="N81" i="1" s="1"/>
  <c r="O81" i="1" s="1"/>
  <c r="M82" i="1"/>
  <c r="N82" i="1" s="1"/>
  <c r="O82" i="1" s="1"/>
  <c r="M83" i="1"/>
  <c r="N83" i="1" s="1"/>
  <c r="O83" i="1" s="1"/>
  <c r="M84" i="1"/>
  <c r="N84" i="1" s="1"/>
  <c r="O84" i="1" s="1"/>
  <c r="M85" i="1"/>
  <c r="N85" i="1" s="1"/>
  <c r="O85" i="1" s="1"/>
  <c r="M86" i="1"/>
  <c r="N86" i="1" s="1"/>
  <c r="O86" i="1" s="1"/>
  <c r="M87" i="1"/>
  <c r="N87" i="1"/>
  <c r="O87" i="1" s="1"/>
  <c r="M88" i="1"/>
  <c r="N88" i="1" s="1"/>
  <c r="O88" i="1" s="1"/>
  <c r="M89" i="1"/>
  <c r="N89" i="1"/>
  <c r="O89" i="1" s="1"/>
  <c r="M90" i="1"/>
  <c r="N90" i="1" s="1"/>
  <c r="O90" i="1" s="1"/>
  <c r="M91" i="1"/>
  <c r="N91" i="1" s="1"/>
  <c r="O91" i="1" s="1"/>
  <c r="M92" i="1"/>
  <c r="N92" i="1" s="1"/>
  <c r="O92" i="1" s="1"/>
  <c r="M93" i="1"/>
  <c r="N93" i="1" s="1"/>
  <c r="O93" i="1" s="1"/>
  <c r="M94" i="1"/>
  <c r="N94" i="1" s="1"/>
  <c r="O94" i="1" s="1"/>
  <c r="M95" i="1"/>
  <c r="N95" i="1" s="1"/>
  <c r="O95" i="1" s="1"/>
  <c r="M96" i="1"/>
  <c r="N96" i="1" s="1"/>
  <c r="O96" i="1" s="1"/>
  <c r="M97" i="1"/>
  <c r="N97" i="1" s="1"/>
  <c r="O97" i="1" s="1"/>
  <c r="M98" i="1"/>
  <c r="N98" i="1" s="1"/>
  <c r="O98" i="1" s="1"/>
  <c r="M99" i="1"/>
  <c r="N99" i="1" s="1"/>
  <c r="O99" i="1" s="1"/>
  <c r="M100" i="1"/>
  <c r="N100" i="1" s="1"/>
  <c r="O100" i="1" s="1"/>
  <c r="M101" i="1"/>
  <c r="N101" i="1" s="1"/>
  <c r="O101" i="1" s="1"/>
  <c r="M102" i="1"/>
  <c r="N102" i="1" s="1"/>
  <c r="O102" i="1" s="1"/>
  <c r="M103" i="1"/>
  <c r="N103" i="1" s="1"/>
  <c r="O103" i="1" s="1"/>
  <c r="M104" i="1"/>
  <c r="N104" i="1"/>
  <c r="O104" i="1" s="1"/>
  <c r="M105" i="1"/>
  <c r="N105" i="1" s="1"/>
  <c r="O105" i="1" s="1"/>
  <c r="M106" i="1"/>
  <c r="N106" i="1" s="1"/>
  <c r="O106" i="1" s="1"/>
  <c r="M107" i="1"/>
  <c r="N107" i="1" s="1"/>
  <c r="O107" i="1" s="1"/>
  <c r="M108" i="1"/>
  <c r="N108" i="1" s="1"/>
  <c r="O108" i="1" s="1"/>
  <c r="M109" i="1"/>
  <c r="N109" i="1" s="1"/>
  <c r="O109" i="1" s="1"/>
  <c r="M110" i="1"/>
  <c r="N110" i="1" s="1"/>
  <c r="O110" i="1" s="1"/>
  <c r="M111" i="1"/>
  <c r="N111" i="1" s="1"/>
  <c r="O111" i="1" s="1"/>
  <c r="M112" i="1"/>
  <c r="N112" i="1" s="1"/>
  <c r="O112" i="1" s="1"/>
  <c r="M113" i="1"/>
  <c r="N113" i="1" s="1"/>
  <c r="O113" i="1" s="1"/>
  <c r="M114" i="1"/>
  <c r="N114" i="1" s="1"/>
  <c r="O114" i="1" s="1"/>
  <c r="M115" i="1"/>
  <c r="N115" i="1" s="1"/>
  <c r="O115" i="1" s="1"/>
  <c r="M116" i="1"/>
  <c r="N116" i="1" s="1"/>
  <c r="O116" i="1" s="1"/>
  <c r="M117" i="1"/>
  <c r="N117" i="1"/>
  <c r="O117" i="1" s="1"/>
  <c r="M118" i="1"/>
  <c r="N118" i="1" s="1"/>
  <c r="O118" i="1" s="1"/>
  <c r="M119" i="1"/>
  <c r="N119" i="1" s="1"/>
  <c r="O119" i="1" s="1"/>
  <c r="M120" i="1"/>
  <c r="N120" i="1" s="1"/>
  <c r="O120" i="1" s="1"/>
  <c r="M121" i="1"/>
  <c r="N121" i="1" s="1"/>
  <c r="O121" i="1" s="1"/>
  <c r="M122" i="1"/>
  <c r="N122" i="1" s="1"/>
  <c r="O122" i="1" s="1"/>
  <c r="M123" i="1"/>
  <c r="N123" i="1"/>
  <c r="O123" i="1" s="1"/>
  <c r="M124" i="1"/>
  <c r="N124" i="1" s="1"/>
  <c r="O124" i="1" s="1"/>
  <c r="M125" i="1"/>
  <c r="N125" i="1" s="1"/>
  <c r="O125" i="1" s="1"/>
  <c r="M126" i="1"/>
  <c r="N126" i="1" s="1"/>
  <c r="O126" i="1" s="1"/>
  <c r="M127" i="1"/>
  <c r="N127" i="1" s="1"/>
  <c r="O127" i="1" s="1"/>
  <c r="M128" i="1"/>
  <c r="N128" i="1" s="1"/>
  <c r="O128" i="1" s="1"/>
  <c r="M129" i="1"/>
  <c r="N129" i="1" s="1"/>
  <c r="O129" i="1" s="1"/>
  <c r="M130" i="1"/>
  <c r="N130" i="1" s="1"/>
  <c r="O130" i="1" s="1"/>
  <c r="M131" i="1"/>
  <c r="N131" i="1" s="1"/>
  <c r="O131" i="1" s="1"/>
  <c r="M132" i="1"/>
  <c r="N132" i="1" s="1"/>
  <c r="O132" i="1" s="1"/>
  <c r="M133" i="1"/>
  <c r="N133" i="1" s="1"/>
  <c r="O133" i="1" s="1"/>
  <c r="M134" i="1"/>
  <c r="N134" i="1" s="1"/>
  <c r="O134" i="1" s="1"/>
  <c r="M135" i="1"/>
  <c r="N135" i="1" s="1"/>
  <c r="O135" i="1" s="1"/>
  <c r="M136" i="1"/>
  <c r="N136" i="1" s="1"/>
  <c r="O136" i="1" s="1"/>
  <c r="M137" i="1"/>
  <c r="N137" i="1" s="1"/>
  <c r="O137" i="1" s="1"/>
  <c r="M138" i="1"/>
  <c r="N138" i="1" s="1"/>
  <c r="O138" i="1" s="1"/>
  <c r="M139" i="1"/>
  <c r="N139" i="1" s="1"/>
  <c r="O139" i="1" s="1"/>
  <c r="M140" i="1"/>
  <c r="N140" i="1" s="1"/>
  <c r="O140" i="1" s="1"/>
  <c r="M141" i="1"/>
  <c r="N141" i="1" s="1"/>
  <c r="O141" i="1" s="1"/>
  <c r="M142" i="1"/>
  <c r="N142" i="1" s="1"/>
  <c r="O142" i="1" s="1"/>
  <c r="M143" i="1"/>
  <c r="N143" i="1" s="1"/>
  <c r="O143" i="1" s="1"/>
  <c r="M144" i="1"/>
  <c r="N144" i="1"/>
  <c r="O144" i="1" s="1"/>
  <c r="M145" i="1"/>
  <c r="N145" i="1" s="1"/>
  <c r="O145" i="1" s="1"/>
  <c r="M146" i="1"/>
  <c r="N146" i="1" s="1"/>
  <c r="O146" i="1" s="1"/>
  <c r="M147" i="1"/>
  <c r="N147" i="1" s="1"/>
  <c r="O147" i="1" s="1"/>
  <c r="M148" i="1"/>
  <c r="N148" i="1" s="1"/>
  <c r="O148" i="1" s="1"/>
  <c r="M149" i="1"/>
  <c r="N149" i="1"/>
  <c r="O149" i="1" s="1"/>
  <c r="M150" i="1"/>
  <c r="N150" i="1" s="1"/>
  <c r="O150" i="1" s="1"/>
  <c r="M151" i="1"/>
  <c r="N151" i="1"/>
  <c r="O151" i="1" s="1"/>
  <c r="M152" i="1"/>
  <c r="N152" i="1" s="1"/>
  <c r="O152" i="1" s="1"/>
  <c r="M153" i="1"/>
  <c r="N153" i="1"/>
  <c r="O153" i="1" s="1"/>
  <c r="M154" i="1"/>
  <c r="N154" i="1" s="1"/>
  <c r="O154" i="1" s="1"/>
  <c r="M155" i="1"/>
  <c r="N155" i="1" s="1"/>
  <c r="O155" i="1" s="1"/>
  <c r="M156" i="1"/>
  <c r="N156" i="1" s="1"/>
  <c r="O156" i="1" s="1"/>
  <c r="M157" i="1"/>
  <c r="N157" i="1" s="1"/>
  <c r="O157" i="1" s="1"/>
  <c r="M158" i="1"/>
  <c r="N158" i="1" s="1"/>
  <c r="O158" i="1" s="1"/>
  <c r="M159" i="1"/>
  <c r="N159" i="1" s="1"/>
  <c r="O159" i="1" s="1"/>
  <c r="M160" i="1"/>
  <c r="N160" i="1" s="1"/>
  <c r="O160" i="1" s="1"/>
  <c r="M161" i="1"/>
  <c r="N161" i="1" s="1"/>
  <c r="O161" i="1" s="1"/>
  <c r="M162" i="1"/>
  <c r="N162" i="1" s="1"/>
  <c r="O162" i="1" s="1"/>
  <c r="M163" i="1"/>
  <c r="N163" i="1" s="1"/>
  <c r="O163" i="1" s="1"/>
  <c r="M164" i="1"/>
  <c r="N164" i="1" s="1"/>
  <c r="O164" i="1" s="1"/>
  <c r="M165" i="1"/>
  <c r="N165" i="1" s="1"/>
  <c r="O165" i="1" s="1"/>
  <c r="M166" i="1"/>
  <c r="N166" i="1" s="1"/>
  <c r="O166" i="1" s="1"/>
  <c r="M167" i="1"/>
  <c r="N167" i="1" s="1"/>
  <c r="O167" i="1" s="1"/>
  <c r="M168" i="1"/>
  <c r="N168" i="1"/>
  <c r="O168" i="1" s="1"/>
  <c r="M169" i="1"/>
  <c r="N169" i="1" s="1"/>
  <c r="O169" i="1" s="1"/>
  <c r="M170" i="1"/>
  <c r="N170" i="1" s="1"/>
  <c r="O170" i="1" s="1"/>
  <c r="M171" i="1"/>
  <c r="N171" i="1" s="1"/>
  <c r="O171" i="1" s="1"/>
  <c r="M172" i="1"/>
  <c r="N172" i="1" s="1"/>
  <c r="O172" i="1" s="1"/>
  <c r="M173" i="1"/>
  <c r="N173" i="1" s="1"/>
  <c r="O173" i="1" s="1"/>
  <c r="M174" i="1"/>
  <c r="N174" i="1" s="1"/>
  <c r="O174" i="1" s="1"/>
  <c r="M175" i="1"/>
  <c r="N175" i="1" s="1"/>
  <c r="O175" i="1" s="1"/>
  <c r="M176" i="1"/>
  <c r="N176" i="1"/>
  <c r="O176" i="1" s="1"/>
  <c r="M177" i="1"/>
  <c r="N177" i="1" s="1"/>
  <c r="O177" i="1" s="1"/>
  <c r="M178" i="1"/>
  <c r="N178" i="1" s="1"/>
  <c r="O178" i="1" s="1"/>
  <c r="M179" i="1"/>
  <c r="N179" i="1" s="1"/>
  <c r="O179" i="1" s="1"/>
  <c r="M180" i="1"/>
  <c r="N180" i="1" s="1"/>
  <c r="O180" i="1" s="1"/>
  <c r="M181" i="1"/>
  <c r="N181" i="1"/>
  <c r="O181" i="1" s="1"/>
  <c r="M182" i="1"/>
  <c r="N182" i="1" s="1"/>
  <c r="O182" i="1" s="1"/>
  <c r="M183" i="1"/>
  <c r="N183" i="1" s="1"/>
  <c r="O183" i="1" s="1"/>
  <c r="M184" i="1"/>
  <c r="N184" i="1" s="1"/>
  <c r="O184" i="1" s="1"/>
  <c r="M185" i="1"/>
  <c r="N185" i="1"/>
  <c r="O185" i="1" s="1"/>
  <c r="M186" i="1"/>
  <c r="N186" i="1" s="1"/>
  <c r="O186" i="1" s="1"/>
  <c r="M187" i="1"/>
  <c r="N187" i="1"/>
  <c r="O187" i="1" s="1"/>
  <c r="M188" i="1"/>
  <c r="N188" i="1" s="1"/>
  <c r="O188" i="1" s="1"/>
  <c r="M189" i="1"/>
  <c r="N189" i="1" s="1"/>
  <c r="O189" i="1" s="1"/>
  <c r="M190" i="1"/>
  <c r="N190" i="1" s="1"/>
  <c r="O190" i="1" s="1"/>
  <c r="M191" i="1"/>
  <c r="N191" i="1" s="1"/>
  <c r="O191" i="1" s="1"/>
  <c r="M192" i="1"/>
  <c r="N192" i="1" s="1"/>
  <c r="O192" i="1" s="1"/>
  <c r="M193" i="1"/>
  <c r="N193" i="1" s="1"/>
  <c r="O193" i="1" s="1"/>
  <c r="M194" i="1"/>
  <c r="N194" i="1" s="1"/>
  <c r="O194" i="1" s="1"/>
  <c r="M195" i="1"/>
  <c r="N195" i="1" s="1"/>
  <c r="O195" i="1" s="1"/>
  <c r="M196" i="1"/>
  <c r="N196" i="1" s="1"/>
  <c r="O196" i="1" s="1"/>
  <c r="M197" i="1"/>
  <c r="N197" i="1" s="1"/>
  <c r="O197" i="1" s="1"/>
  <c r="M198" i="1"/>
  <c r="N198" i="1" s="1"/>
  <c r="O198" i="1" s="1"/>
  <c r="M199" i="1"/>
  <c r="N199" i="1" s="1"/>
  <c r="O199" i="1" s="1"/>
  <c r="M200" i="1"/>
  <c r="N200" i="1" s="1"/>
  <c r="O200" i="1" s="1"/>
  <c r="M201" i="1"/>
  <c r="N201" i="1" s="1"/>
  <c r="O201" i="1" s="1"/>
  <c r="M2" i="1"/>
  <c r="N2" i="1" s="1"/>
  <c r="O2" i="1" s="1"/>
  <c r="J5" i="1"/>
  <c r="E2" i="1"/>
  <c r="F2" i="1" s="1"/>
  <c r="G2" i="1" s="1"/>
  <c r="B6" i="1" l="1"/>
  <c r="E3" i="1"/>
  <c r="E4" i="1" s="1"/>
  <c r="E5" i="1" s="1"/>
  <c r="J6" i="1"/>
  <c r="J7" i="1" s="1"/>
  <c r="W11" i="1"/>
  <c r="W200" i="1"/>
  <c r="W197" i="1"/>
  <c r="W195" i="1"/>
  <c r="W184" i="1"/>
  <c r="W181" i="1"/>
  <c r="W179" i="1"/>
  <c r="W160" i="1"/>
  <c r="W152" i="1"/>
  <c r="W150" i="1"/>
  <c r="W148" i="1"/>
  <c r="W146" i="1"/>
  <c r="W143" i="1"/>
  <c r="W120" i="1"/>
  <c r="W118" i="1"/>
  <c r="W116" i="1"/>
  <c r="W114" i="1"/>
  <c r="W111" i="1"/>
  <c r="W88" i="1"/>
  <c r="W86" i="1"/>
  <c r="W84" i="1"/>
  <c r="W79" i="1"/>
  <c r="W56" i="1"/>
  <c r="W54" i="1"/>
  <c r="W52" i="1"/>
  <c r="W47" i="1"/>
  <c r="W18" i="1"/>
  <c r="W6" i="1"/>
  <c r="W122" i="1"/>
  <c r="W119" i="1"/>
  <c r="W107" i="1"/>
  <c r="W96" i="1"/>
  <c r="W94" i="1"/>
  <c r="W92" i="1"/>
  <c r="W87" i="1"/>
  <c r="W75" i="1"/>
  <c r="W64" i="1"/>
  <c r="W62" i="1"/>
  <c r="W60" i="1"/>
  <c r="W55" i="1"/>
  <c r="W43" i="1"/>
  <c r="W34" i="1"/>
  <c r="W22" i="1"/>
  <c r="W10" i="1"/>
  <c r="W7" i="1"/>
  <c r="W136" i="1"/>
  <c r="W134" i="1"/>
  <c r="W132" i="1"/>
  <c r="W130" i="1"/>
  <c r="W127" i="1"/>
  <c r="W104" i="1"/>
  <c r="W102" i="1"/>
  <c r="W100" i="1"/>
  <c r="W98" i="1"/>
  <c r="W95" i="1"/>
  <c r="W72" i="1"/>
  <c r="W70" i="1"/>
  <c r="W68" i="1"/>
  <c r="W63" i="1"/>
  <c r="W40" i="1"/>
  <c r="W38" i="1"/>
  <c r="W23" i="1"/>
  <c r="W15" i="1"/>
  <c r="W5" i="1"/>
  <c r="W9" i="1"/>
  <c r="W13" i="1"/>
  <c r="W17" i="1"/>
  <c r="W21" i="1"/>
  <c r="W25" i="1"/>
  <c r="W29" i="1"/>
  <c r="W33" i="1"/>
  <c r="W37" i="1"/>
  <c r="W41" i="1"/>
  <c r="W45" i="1"/>
  <c r="W49" i="1"/>
  <c r="W53" i="1"/>
  <c r="W57" i="1"/>
  <c r="W61" i="1"/>
  <c r="W65" i="1"/>
  <c r="W69" i="1"/>
  <c r="W73" i="1"/>
  <c r="W77" i="1"/>
  <c r="W81" i="1"/>
  <c r="W85" i="1"/>
  <c r="W89" i="1"/>
  <c r="W93" i="1"/>
  <c r="W97" i="1"/>
  <c r="W101" i="1"/>
  <c r="W105" i="1"/>
  <c r="W109" i="1"/>
  <c r="W113" i="1"/>
  <c r="W117" i="1"/>
  <c r="W121" i="1"/>
  <c r="W125" i="1"/>
  <c r="W129" i="1"/>
  <c r="W133" i="1"/>
  <c r="W137" i="1"/>
  <c r="W141" i="1"/>
  <c r="W145" i="1"/>
  <c r="W149" i="1"/>
  <c r="W153" i="1"/>
  <c r="W157" i="1"/>
  <c r="W161" i="1"/>
  <c r="W165" i="1"/>
  <c r="W169" i="1"/>
  <c r="W4" i="1"/>
  <c r="W8" i="1"/>
  <c r="W12" i="1"/>
  <c r="W16" i="1"/>
  <c r="W20" i="1"/>
  <c r="W24" i="1"/>
  <c r="W28" i="1"/>
  <c r="W32" i="1"/>
  <c r="W36" i="1"/>
  <c r="W90" i="1"/>
  <c r="W82" i="1"/>
  <c r="W74" i="1"/>
  <c r="W66" i="1"/>
  <c r="W58" i="1"/>
  <c r="W50" i="1"/>
  <c r="W42" i="1"/>
  <c r="W35" i="1"/>
  <c r="W30" i="1"/>
  <c r="W19" i="1"/>
  <c r="W14" i="1"/>
  <c r="W3" i="1"/>
  <c r="F3" i="1" l="1"/>
  <c r="G3" i="1" s="1"/>
  <c r="F4" i="1"/>
  <c r="G4" i="1" s="1"/>
  <c r="R5" i="1"/>
  <c r="R6" i="1" s="1"/>
  <c r="E6" i="1"/>
  <c r="F5" i="1"/>
  <c r="G5" i="1" s="1"/>
  <c r="F6" i="1" l="1"/>
  <c r="G6" i="1" s="1"/>
  <c r="E7" i="1"/>
  <c r="E8" i="1" l="1"/>
  <c r="F7" i="1"/>
  <c r="G7" i="1" s="1"/>
  <c r="E9" i="1" l="1"/>
  <c r="F8" i="1"/>
  <c r="G8" i="1" s="1"/>
  <c r="F9" i="1" l="1"/>
  <c r="G9" i="1" s="1"/>
  <c r="E10" i="1"/>
  <c r="F10" i="1" l="1"/>
  <c r="G10" i="1" s="1"/>
  <c r="E11" i="1"/>
  <c r="F11" i="1" l="1"/>
  <c r="G11" i="1" s="1"/>
  <c r="E12" i="1"/>
  <c r="E13" i="1" l="1"/>
  <c r="F12" i="1"/>
  <c r="G12" i="1" s="1"/>
  <c r="F13" i="1" l="1"/>
  <c r="G13" i="1" s="1"/>
  <c r="E14" i="1"/>
  <c r="F14" i="1" l="1"/>
  <c r="G14" i="1" s="1"/>
  <c r="E15" i="1"/>
  <c r="E16" i="1" l="1"/>
  <c r="F15" i="1"/>
  <c r="G15" i="1" s="1"/>
  <c r="E17" i="1" l="1"/>
  <c r="F16" i="1"/>
  <c r="G16" i="1" s="1"/>
  <c r="E18" i="1" l="1"/>
  <c r="F17" i="1"/>
  <c r="G17" i="1" s="1"/>
  <c r="F18" i="1" l="1"/>
  <c r="G18" i="1" s="1"/>
  <c r="E19" i="1"/>
  <c r="F19" i="1" l="1"/>
  <c r="G19" i="1" s="1"/>
  <c r="E20" i="1"/>
  <c r="E21" i="1" l="1"/>
  <c r="F20" i="1"/>
  <c r="G20" i="1" s="1"/>
  <c r="E22" i="1" l="1"/>
  <c r="F21" i="1"/>
  <c r="G21" i="1" s="1"/>
  <c r="F22" i="1" l="1"/>
  <c r="G22" i="1" s="1"/>
  <c r="E23" i="1"/>
  <c r="E24" i="1" l="1"/>
  <c r="F23" i="1"/>
  <c r="G23" i="1" s="1"/>
  <c r="E25" i="1" l="1"/>
  <c r="F24" i="1"/>
  <c r="G24" i="1" s="1"/>
  <c r="F25" i="1" l="1"/>
  <c r="G25" i="1" s="1"/>
  <c r="E26" i="1"/>
  <c r="F26" i="1" l="1"/>
  <c r="G26" i="1" s="1"/>
  <c r="E27" i="1"/>
  <c r="F27" i="1" l="1"/>
  <c r="G27" i="1" s="1"/>
  <c r="E28" i="1"/>
  <c r="E29" i="1" l="1"/>
  <c r="F28" i="1"/>
  <c r="G28" i="1" s="1"/>
  <c r="F29" i="1" l="1"/>
  <c r="G29" i="1" s="1"/>
  <c r="E30" i="1"/>
  <c r="F30" i="1" l="1"/>
  <c r="G30" i="1" s="1"/>
  <c r="E31" i="1"/>
  <c r="F31" i="1" l="1"/>
  <c r="G31" i="1" s="1"/>
  <c r="E32" i="1"/>
  <c r="E33" i="1" l="1"/>
  <c r="F32" i="1"/>
  <c r="G32" i="1" s="1"/>
  <c r="F33" i="1" l="1"/>
  <c r="G33" i="1" s="1"/>
  <c r="E34" i="1"/>
  <c r="F34" i="1" l="1"/>
  <c r="G34" i="1" s="1"/>
  <c r="E35" i="1"/>
  <c r="F35" i="1" l="1"/>
  <c r="G35" i="1" s="1"/>
  <c r="E36" i="1"/>
  <c r="F36" i="1" l="1"/>
  <c r="G36" i="1" s="1"/>
  <c r="E37" i="1"/>
  <c r="F37" i="1" l="1"/>
  <c r="G37" i="1" s="1"/>
  <c r="E38" i="1"/>
  <c r="E39" i="1" l="1"/>
  <c r="F38" i="1"/>
  <c r="G38" i="1" s="1"/>
  <c r="F39" i="1" l="1"/>
  <c r="G39" i="1" s="1"/>
  <c r="E40" i="1"/>
  <c r="F40" i="1" l="1"/>
  <c r="G40" i="1" s="1"/>
  <c r="E41" i="1"/>
  <c r="F41" i="1" l="1"/>
  <c r="G41" i="1" s="1"/>
  <c r="E42" i="1"/>
  <c r="E43" i="1" l="1"/>
  <c r="F42" i="1"/>
  <c r="G42" i="1" s="1"/>
  <c r="E44" i="1" l="1"/>
  <c r="F43" i="1"/>
  <c r="G43" i="1" s="1"/>
  <c r="F44" i="1" l="1"/>
  <c r="G44" i="1" s="1"/>
  <c r="E45" i="1"/>
  <c r="E46" i="1" l="1"/>
  <c r="F45" i="1"/>
  <c r="G45" i="1" s="1"/>
  <c r="E47" i="1" l="1"/>
  <c r="F46" i="1"/>
  <c r="G46" i="1" s="1"/>
  <c r="E48" i="1" l="1"/>
  <c r="F47" i="1"/>
  <c r="G47" i="1" s="1"/>
  <c r="F48" i="1" l="1"/>
  <c r="G48" i="1" s="1"/>
  <c r="E49" i="1"/>
  <c r="F49" i="1" l="1"/>
  <c r="G49" i="1" s="1"/>
  <c r="E50" i="1"/>
  <c r="E51" i="1" l="1"/>
  <c r="F50" i="1"/>
  <c r="G50" i="1" s="1"/>
  <c r="F51" i="1" l="1"/>
  <c r="G51" i="1" s="1"/>
  <c r="E52" i="1"/>
  <c r="F52" i="1" l="1"/>
  <c r="G52" i="1" s="1"/>
  <c r="E53" i="1"/>
  <c r="F53" i="1" l="1"/>
  <c r="G53" i="1" s="1"/>
  <c r="E54" i="1"/>
  <c r="E55" i="1" l="1"/>
  <c r="F54" i="1"/>
  <c r="G54" i="1" s="1"/>
  <c r="F55" i="1" l="1"/>
  <c r="G55" i="1" s="1"/>
  <c r="E56" i="1"/>
  <c r="F56" i="1" l="1"/>
  <c r="G56" i="1" s="1"/>
  <c r="E57" i="1"/>
  <c r="F57" i="1" l="1"/>
  <c r="G57" i="1" s="1"/>
  <c r="E58" i="1"/>
  <c r="E59" i="1" l="1"/>
  <c r="F58" i="1"/>
  <c r="G58" i="1" s="1"/>
  <c r="E60" i="1" l="1"/>
  <c r="F59" i="1"/>
  <c r="G59" i="1" s="1"/>
  <c r="F60" i="1" l="1"/>
  <c r="G60" i="1" s="1"/>
  <c r="E61" i="1"/>
  <c r="E62" i="1" l="1"/>
  <c r="F61" i="1"/>
  <c r="G61" i="1" s="1"/>
  <c r="E63" i="1" l="1"/>
  <c r="F62" i="1"/>
  <c r="G62" i="1" s="1"/>
  <c r="E64" i="1" l="1"/>
  <c r="F63" i="1"/>
  <c r="G63" i="1" s="1"/>
  <c r="F64" i="1" l="1"/>
  <c r="G64" i="1" s="1"/>
  <c r="E65" i="1"/>
  <c r="F65" i="1" l="1"/>
  <c r="G65" i="1" s="1"/>
  <c r="E66" i="1"/>
  <c r="E67" i="1" l="1"/>
  <c r="F66" i="1"/>
  <c r="G66" i="1" s="1"/>
  <c r="F67" i="1" l="1"/>
  <c r="G67" i="1" s="1"/>
  <c r="E68" i="1"/>
  <c r="F68" i="1" l="1"/>
  <c r="G68" i="1" s="1"/>
  <c r="E69" i="1"/>
  <c r="F69" i="1" l="1"/>
  <c r="G69" i="1" s="1"/>
  <c r="E70" i="1"/>
  <c r="E71" i="1" l="1"/>
  <c r="F70" i="1"/>
  <c r="G70" i="1" s="1"/>
  <c r="F71" i="1" l="1"/>
  <c r="G71" i="1" s="1"/>
  <c r="E72" i="1"/>
  <c r="F72" i="1" l="1"/>
  <c r="G72" i="1" s="1"/>
  <c r="E73" i="1"/>
  <c r="F73" i="1" l="1"/>
  <c r="G73" i="1" s="1"/>
  <c r="E74" i="1"/>
  <c r="E75" i="1" l="1"/>
  <c r="F74" i="1"/>
  <c r="G74" i="1" s="1"/>
  <c r="E76" i="1" l="1"/>
  <c r="F75" i="1"/>
  <c r="G75" i="1" s="1"/>
  <c r="F76" i="1" l="1"/>
  <c r="G76" i="1" s="1"/>
  <c r="E77" i="1"/>
  <c r="E78" i="1" l="1"/>
  <c r="F77" i="1"/>
  <c r="G77" i="1" s="1"/>
  <c r="E79" i="1" l="1"/>
  <c r="F78" i="1"/>
  <c r="G78" i="1" s="1"/>
  <c r="E80" i="1" l="1"/>
  <c r="F79" i="1"/>
  <c r="G79" i="1" s="1"/>
  <c r="F80" i="1" l="1"/>
  <c r="G80" i="1" s="1"/>
  <c r="E81" i="1"/>
  <c r="F81" i="1" l="1"/>
  <c r="G81" i="1" s="1"/>
  <c r="E82" i="1"/>
  <c r="E83" i="1" l="1"/>
  <c r="F82" i="1"/>
  <c r="G82" i="1" s="1"/>
  <c r="F83" i="1" l="1"/>
  <c r="G83" i="1" s="1"/>
  <c r="E84" i="1"/>
  <c r="F84" i="1" l="1"/>
  <c r="G84" i="1" s="1"/>
  <c r="E85" i="1"/>
  <c r="F85" i="1" l="1"/>
  <c r="G85" i="1" s="1"/>
  <c r="E86" i="1"/>
  <c r="E87" i="1" l="1"/>
  <c r="F86" i="1"/>
  <c r="G86" i="1" s="1"/>
  <c r="F87" i="1" l="1"/>
  <c r="G87" i="1" s="1"/>
  <c r="E88" i="1"/>
  <c r="F88" i="1" l="1"/>
  <c r="G88" i="1" s="1"/>
  <c r="E89" i="1"/>
  <c r="F89" i="1" l="1"/>
  <c r="G89" i="1" s="1"/>
  <c r="E90" i="1"/>
  <c r="E91" i="1" l="1"/>
  <c r="F90" i="1"/>
  <c r="G90" i="1" s="1"/>
  <c r="E92" i="1" l="1"/>
  <c r="F91" i="1"/>
  <c r="G91" i="1" s="1"/>
  <c r="F92" i="1" l="1"/>
  <c r="G92" i="1" s="1"/>
  <c r="E93" i="1"/>
  <c r="E94" i="1" l="1"/>
  <c r="F93" i="1"/>
  <c r="G93" i="1" s="1"/>
  <c r="E95" i="1" l="1"/>
  <c r="F94" i="1"/>
  <c r="G94" i="1" s="1"/>
  <c r="E96" i="1" l="1"/>
  <c r="F95" i="1"/>
  <c r="G95" i="1" s="1"/>
  <c r="F96" i="1" l="1"/>
  <c r="G96" i="1" s="1"/>
  <c r="E97" i="1"/>
  <c r="F97" i="1" l="1"/>
  <c r="G97" i="1" s="1"/>
  <c r="E98" i="1"/>
  <c r="E99" i="1" l="1"/>
  <c r="F98" i="1"/>
  <c r="G98" i="1" s="1"/>
  <c r="F99" i="1" l="1"/>
  <c r="G99" i="1" s="1"/>
  <c r="E100" i="1"/>
  <c r="F100" i="1" l="1"/>
  <c r="G100" i="1" s="1"/>
  <c r="E101" i="1"/>
  <c r="F101" i="1" l="1"/>
  <c r="G101" i="1" s="1"/>
  <c r="E102" i="1"/>
  <c r="E103" i="1" l="1"/>
  <c r="F102" i="1"/>
  <c r="G102" i="1" s="1"/>
  <c r="F103" i="1" l="1"/>
  <c r="G103" i="1" s="1"/>
  <c r="E104" i="1"/>
  <c r="F104" i="1" l="1"/>
  <c r="G104" i="1" s="1"/>
  <c r="E105" i="1"/>
  <c r="F105" i="1" l="1"/>
  <c r="G105" i="1" s="1"/>
  <c r="E106" i="1"/>
  <c r="E107" i="1" l="1"/>
  <c r="F106" i="1"/>
  <c r="G106" i="1" s="1"/>
  <c r="E108" i="1" l="1"/>
  <c r="F107" i="1"/>
  <c r="G107" i="1" s="1"/>
  <c r="F108" i="1" l="1"/>
  <c r="G108" i="1" s="1"/>
  <c r="E109" i="1"/>
  <c r="E110" i="1" l="1"/>
  <c r="F109" i="1"/>
  <c r="G109" i="1" s="1"/>
  <c r="E111" i="1" l="1"/>
  <c r="F110" i="1"/>
  <c r="G110" i="1" s="1"/>
  <c r="E112" i="1" l="1"/>
  <c r="F111" i="1"/>
  <c r="G111" i="1" s="1"/>
  <c r="F112" i="1" l="1"/>
  <c r="G112" i="1" s="1"/>
  <c r="E113" i="1"/>
  <c r="F113" i="1" l="1"/>
  <c r="G113" i="1" s="1"/>
  <c r="E114" i="1"/>
  <c r="E115" i="1" l="1"/>
  <c r="F114" i="1"/>
  <c r="G114" i="1" s="1"/>
  <c r="F115" i="1" l="1"/>
  <c r="G115" i="1" s="1"/>
  <c r="E116" i="1"/>
  <c r="F116" i="1" l="1"/>
  <c r="G116" i="1" s="1"/>
  <c r="E117" i="1"/>
  <c r="F117" i="1" l="1"/>
  <c r="G117" i="1" s="1"/>
  <c r="E118" i="1"/>
  <c r="E119" i="1" l="1"/>
  <c r="F118" i="1"/>
  <c r="G118" i="1" s="1"/>
  <c r="F119" i="1" l="1"/>
  <c r="G119" i="1" s="1"/>
  <c r="E120" i="1"/>
  <c r="F120" i="1" l="1"/>
  <c r="G120" i="1" s="1"/>
  <c r="E121" i="1"/>
  <c r="F121" i="1" l="1"/>
  <c r="G121" i="1" s="1"/>
  <c r="E122" i="1"/>
  <c r="E123" i="1" l="1"/>
  <c r="F122" i="1"/>
  <c r="G122" i="1" s="1"/>
  <c r="E124" i="1" l="1"/>
  <c r="F123" i="1"/>
  <c r="G123" i="1" s="1"/>
  <c r="F124" i="1" l="1"/>
  <c r="G124" i="1" s="1"/>
  <c r="E125" i="1"/>
  <c r="E126" i="1" l="1"/>
  <c r="F125" i="1"/>
  <c r="G125" i="1" s="1"/>
  <c r="E127" i="1" l="1"/>
  <c r="F126" i="1"/>
  <c r="G126" i="1" s="1"/>
  <c r="E128" i="1" l="1"/>
  <c r="F127" i="1"/>
  <c r="G127" i="1" s="1"/>
  <c r="F128" i="1" l="1"/>
  <c r="G128" i="1" s="1"/>
  <c r="E129" i="1"/>
  <c r="F129" i="1" l="1"/>
  <c r="G129" i="1" s="1"/>
  <c r="E130" i="1"/>
  <c r="E131" i="1" l="1"/>
  <c r="F130" i="1"/>
  <c r="G130" i="1" s="1"/>
  <c r="F131" i="1" l="1"/>
  <c r="G131" i="1" s="1"/>
  <c r="E132" i="1"/>
  <c r="F132" i="1" l="1"/>
  <c r="G132" i="1" s="1"/>
  <c r="E133" i="1"/>
  <c r="F133" i="1" l="1"/>
  <c r="G133" i="1" s="1"/>
  <c r="E134" i="1"/>
  <c r="E135" i="1" l="1"/>
  <c r="F134" i="1"/>
  <c r="G134" i="1" s="1"/>
  <c r="F135" i="1" l="1"/>
  <c r="G135" i="1" s="1"/>
  <c r="E136" i="1"/>
  <c r="F136" i="1" l="1"/>
  <c r="G136" i="1" s="1"/>
  <c r="E137" i="1"/>
  <c r="F137" i="1" l="1"/>
  <c r="G137" i="1" s="1"/>
  <c r="E138" i="1"/>
  <c r="E139" i="1" l="1"/>
  <c r="F138" i="1"/>
  <c r="G138" i="1" s="1"/>
  <c r="E140" i="1" l="1"/>
  <c r="F139" i="1"/>
  <c r="G139" i="1" s="1"/>
  <c r="F140" i="1" l="1"/>
  <c r="G140" i="1" s="1"/>
  <c r="E141" i="1"/>
  <c r="E142" i="1" l="1"/>
  <c r="F141" i="1"/>
  <c r="G141" i="1" s="1"/>
  <c r="E143" i="1" l="1"/>
  <c r="F142" i="1"/>
  <c r="G142" i="1" s="1"/>
  <c r="E144" i="1" l="1"/>
  <c r="F143" i="1"/>
  <c r="G143" i="1" s="1"/>
  <c r="F144" i="1" l="1"/>
  <c r="G144" i="1" s="1"/>
  <c r="E145" i="1"/>
  <c r="F145" i="1" l="1"/>
  <c r="G145" i="1" s="1"/>
  <c r="E146" i="1"/>
  <c r="E147" i="1" l="1"/>
  <c r="F146" i="1"/>
  <c r="G146" i="1" s="1"/>
  <c r="F147" i="1" l="1"/>
  <c r="G147" i="1" s="1"/>
  <c r="E148" i="1"/>
  <c r="F148" i="1" l="1"/>
  <c r="G148" i="1" s="1"/>
  <c r="E149" i="1"/>
  <c r="E150" i="1" l="1"/>
  <c r="F149" i="1"/>
  <c r="G149" i="1" s="1"/>
  <c r="E151" i="1" l="1"/>
  <c r="F150" i="1"/>
  <c r="G150" i="1" s="1"/>
  <c r="F151" i="1" l="1"/>
  <c r="G151" i="1" s="1"/>
  <c r="E152" i="1"/>
  <c r="F152" i="1" l="1"/>
  <c r="G152" i="1" s="1"/>
  <c r="E153" i="1"/>
  <c r="F153" i="1" l="1"/>
  <c r="G153" i="1" s="1"/>
  <c r="E154" i="1"/>
  <c r="E155" i="1" l="1"/>
  <c r="F154" i="1"/>
  <c r="G154" i="1" s="1"/>
  <c r="E156" i="1" l="1"/>
  <c r="F155" i="1"/>
  <c r="G155" i="1" s="1"/>
  <c r="F156" i="1" l="1"/>
  <c r="G156" i="1" s="1"/>
  <c r="E157" i="1"/>
  <c r="E158" i="1" l="1"/>
  <c r="F157" i="1"/>
  <c r="G157" i="1" s="1"/>
  <c r="E159" i="1" l="1"/>
  <c r="F158" i="1"/>
  <c r="G158" i="1" s="1"/>
  <c r="E160" i="1" l="1"/>
  <c r="F159" i="1"/>
  <c r="G159" i="1" s="1"/>
  <c r="F160" i="1" l="1"/>
  <c r="G160" i="1" s="1"/>
  <c r="E161" i="1"/>
  <c r="F161" i="1" l="1"/>
  <c r="G161" i="1" s="1"/>
  <c r="E162" i="1"/>
  <c r="E163" i="1" l="1"/>
  <c r="F162" i="1"/>
  <c r="G162" i="1" s="1"/>
  <c r="F163" i="1" l="1"/>
  <c r="G163" i="1" s="1"/>
  <c r="E164" i="1"/>
  <c r="F164" i="1" l="1"/>
  <c r="G164" i="1" s="1"/>
  <c r="E165" i="1"/>
  <c r="E166" i="1" l="1"/>
  <c r="F165" i="1"/>
  <c r="G165" i="1" s="1"/>
  <c r="E167" i="1" l="1"/>
  <c r="F166" i="1"/>
  <c r="G166" i="1" s="1"/>
  <c r="F167" i="1" l="1"/>
  <c r="G167" i="1" s="1"/>
  <c r="E168" i="1"/>
  <c r="F168" i="1" l="1"/>
  <c r="G168" i="1" s="1"/>
  <c r="E169" i="1"/>
  <c r="F169" i="1" l="1"/>
  <c r="G169" i="1" s="1"/>
  <c r="E170" i="1"/>
  <c r="E171" i="1" l="1"/>
  <c r="F170" i="1"/>
  <c r="G170" i="1" s="1"/>
  <c r="E172" i="1" l="1"/>
  <c r="F171" i="1"/>
  <c r="G171" i="1" s="1"/>
  <c r="F172" i="1" l="1"/>
  <c r="G172" i="1" s="1"/>
  <c r="E173" i="1"/>
  <c r="E174" i="1" l="1"/>
  <c r="F173" i="1"/>
  <c r="G173" i="1" s="1"/>
  <c r="E175" i="1" l="1"/>
  <c r="F174" i="1"/>
  <c r="G174" i="1" s="1"/>
  <c r="E176" i="1" l="1"/>
  <c r="F175" i="1"/>
  <c r="G175" i="1" s="1"/>
  <c r="F176" i="1" l="1"/>
  <c r="G176" i="1" s="1"/>
  <c r="E177" i="1"/>
  <c r="F177" i="1" l="1"/>
  <c r="G177" i="1" s="1"/>
  <c r="E178" i="1"/>
  <c r="E179" i="1" l="1"/>
  <c r="F178" i="1"/>
  <c r="G178" i="1" s="1"/>
  <c r="F179" i="1" l="1"/>
  <c r="G179" i="1" s="1"/>
  <c r="E180" i="1"/>
  <c r="F180" i="1" l="1"/>
  <c r="G180" i="1" s="1"/>
  <c r="E181" i="1"/>
  <c r="F181" i="1" l="1"/>
  <c r="G181" i="1" s="1"/>
  <c r="E182" i="1"/>
  <c r="E183" i="1" l="1"/>
  <c r="F182" i="1"/>
  <c r="G182" i="1" s="1"/>
  <c r="F183" i="1" l="1"/>
  <c r="G183" i="1" s="1"/>
  <c r="E184" i="1"/>
  <c r="F184" i="1" l="1"/>
  <c r="G184" i="1" s="1"/>
  <c r="E185" i="1"/>
  <c r="E186" i="1" l="1"/>
  <c r="F185" i="1"/>
  <c r="G185" i="1" s="1"/>
  <c r="E187" i="1" l="1"/>
  <c r="F186" i="1"/>
  <c r="G186" i="1" s="1"/>
  <c r="E188" i="1" l="1"/>
  <c r="F187" i="1"/>
  <c r="G187" i="1" s="1"/>
  <c r="F188" i="1" l="1"/>
  <c r="G188" i="1" s="1"/>
  <c r="E189" i="1"/>
  <c r="E190" i="1" l="1"/>
  <c r="F189" i="1"/>
  <c r="G189" i="1" s="1"/>
  <c r="E191" i="1" l="1"/>
  <c r="F190" i="1"/>
  <c r="G190" i="1" s="1"/>
  <c r="E192" i="1" l="1"/>
  <c r="F191" i="1"/>
  <c r="G191" i="1" s="1"/>
  <c r="F192" i="1" l="1"/>
  <c r="G192" i="1" s="1"/>
  <c r="E193" i="1"/>
  <c r="F193" i="1" l="1"/>
  <c r="G193" i="1" s="1"/>
  <c r="E194" i="1"/>
  <c r="E195" i="1" l="1"/>
  <c r="F194" i="1"/>
  <c r="G194" i="1" s="1"/>
  <c r="F195" i="1" l="1"/>
  <c r="G195" i="1" s="1"/>
  <c r="E196" i="1"/>
  <c r="F196" i="1" l="1"/>
  <c r="G196" i="1" s="1"/>
  <c r="E197" i="1"/>
  <c r="F197" i="1" l="1"/>
  <c r="G197" i="1" s="1"/>
  <c r="E198" i="1"/>
  <c r="E199" i="1" l="1"/>
  <c r="F198" i="1"/>
  <c r="G198" i="1" s="1"/>
  <c r="F199" i="1" l="1"/>
  <c r="G199" i="1" s="1"/>
  <c r="E200" i="1"/>
  <c r="F200" i="1" l="1"/>
  <c r="G200" i="1" s="1"/>
  <c r="E201" i="1"/>
  <c r="E202" i="1" l="1"/>
  <c r="F201" i="1"/>
  <c r="G201" i="1" s="1"/>
  <c r="E203" i="1" l="1"/>
  <c r="F202" i="1"/>
  <c r="G202" i="1" s="1"/>
  <c r="E204" i="1" l="1"/>
  <c r="F203" i="1"/>
  <c r="G203" i="1" s="1"/>
  <c r="F204" i="1" l="1"/>
  <c r="G204" i="1" s="1"/>
  <c r="E205" i="1"/>
  <c r="E206" i="1" l="1"/>
  <c r="F205" i="1"/>
  <c r="G205" i="1" s="1"/>
  <c r="E207" i="1" l="1"/>
  <c r="F206" i="1"/>
  <c r="G206" i="1" s="1"/>
  <c r="E208" i="1" l="1"/>
  <c r="F207" i="1"/>
  <c r="G207" i="1" s="1"/>
  <c r="F208" i="1" l="1"/>
  <c r="G208" i="1" s="1"/>
  <c r="E209" i="1"/>
  <c r="F209" i="1" l="1"/>
  <c r="G209" i="1" s="1"/>
  <c r="E210" i="1"/>
  <c r="E211" i="1" l="1"/>
  <c r="F210" i="1"/>
  <c r="G210" i="1" s="1"/>
  <c r="F211" i="1" l="1"/>
  <c r="G211" i="1" s="1"/>
  <c r="E212" i="1"/>
  <c r="F212" i="1" l="1"/>
  <c r="G212" i="1" s="1"/>
  <c r="E213" i="1"/>
  <c r="F213" i="1" l="1"/>
  <c r="G213" i="1" s="1"/>
  <c r="E214" i="1"/>
  <c r="F214" i="1" l="1"/>
  <c r="G214" i="1" s="1"/>
  <c r="E215" i="1"/>
  <c r="E216" i="1" l="1"/>
  <c r="F215" i="1"/>
  <c r="G215" i="1" s="1"/>
  <c r="E217" i="1" l="1"/>
  <c r="F216" i="1"/>
  <c r="G216" i="1" s="1"/>
  <c r="F217" i="1" l="1"/>
  <c r="G217" i="1" s="1"/>
  <c r="E218" i="1"/>
  <c r="F218" i="1" l="1"/>
  <c r="G218" i="1" s="1"/>
  <c r="E219" i="1"/>
  <c r="E220" i="1" l="1"/>
  <c r="F219" i="1"/>
  <c r="G219" i="1" s="1"/>
  <c r="E221" i="1" l="1"/>
  <c r="F220" i="1"/>
  <c r="G220" i="1" s="1"/>
  <c r="F221" i="1" l="1"/>
  <c r="G221" i="1" s="1"/>
  <c r="E222" i="1"/>
  <c r="F222" i="1" l="1"/>
  <c r="G222" i="1" s="1"/>
  <c r="E223" i="1"/>
  <c r="E224" i="1" l="1"/>
  <c r="F223" i="1"/>
  <c r="G223" i="1" s="1"/>
  <c r="E225" i="1" l="1"/>
  <c r="F224" i="1"/>
  <c r="G224" i="1" s="1"/>
  <c r="F225" i="1" l="1"/>
  <c r="G225" i="1" s="1"/>
  <c r="E226" i="1"/>
  <c r="F226" i="1" l="1"/>
  <c r="G226" i="1" s="1"/>
  <c r="E227" i="1"/>
  <c r="E228" i="1" l="1"/>
  <c r="F227" i="1"/>
  <c r="G227" i="1" s="1"/>
  <c r="E229" i="1" l="1"/>
  <c r="F228" i="1"/>
  <c r="G228" i="1" s="1"/>
  <c r="F229" i="1" l="1"/>
  <c r="G229" i="1" s="1"/>
  <c r="E230" i="1"/>
  <c r="F230" i="1" l="1"/>
  <c r="G230" i="1" s="1"/>
  <c r="E231" i="1"/>
  <c r="E232" i="1" l="1"/>
  <c r="F231" i="1"/>
  <c r="G231" i="1" s="1"/>
  <c r="E233" i="1" l="1"/>
  <c r="F232" i="1"/>
  <c r="G232" i="1" s="1"/>
  <c r="F233" i="1" l="1"/>
  <c r="G233" i="1" s="1"/>
  <c r="E234" i="1"/>
  <c r="F234" i="1" l="1"/>
  <c r="G234" i="1" s="1"/>
  <c r="E235" i="1"/>
  <c r="E236" i="1" l="1"/>
  <c r="F235" i="1"/>
  <c r="G235" i="1" s="1"/>
  <c r="E237" i="1" l="1"/>
  <c r="F236" i="1"/>
  <c r="G236" i="1" s="1"/>
  <c r="F237" i="1" l="1"/>
  <c r="G237" i="1" s="1"/>
  <c r="E238" i="1"/>
  <c r="F238" i="1" l="1"/>
  <c r="G238" i="1" s="1"/>
  <c r="E239" i="1"/>
  <c r="E240" i="1" l="1"/>
  <c r="F239" i="1"/>
  <c r="G239" i="1" s="1"/>
  <c r="E241" i="1" l="1"/>
  <c r="F240" i="1"/>
  <c r="G240" i="1" s="1"/>
  <c r="F241" i="1" l="1"/>
  <c r="G241" i="1" s="1"/>
  <c r="E242" i="1"/>
  <c r="F242" i="1" l="1"/>
  <c r="G242" i="1" s="1"/>
  <c r="E243" i="1"/>
  <c r="F243" i="1" l="1"/>
  <c r="G243" i="1" s="1"/>
  <c r="E244" i="1"/>
  <c r="F244" i="1" l="1"/>
  <c r="G244" i="1" s="1"/>
  <c r="E245" i="1"/>
  <c r="F245" i="1" l="1"/>
  <c r="G245" i="1" s="1"/>
  <c r="E246" i="1"/>
  <c r="F246" i="1" l="1"/>
  <c r="G246" i="1" s="1"/>
  <c r="E247" i="1"/>
  <c r="F247" i="1" l="1"/>
  <c r="G247" i="1" s="1"/>
  <c r="E248" i="1"/>
  <c r="F248" i="1" l="1"/>
  <c r="G248" i="1" s="1"/>
  <c r="E249" i="1"/>
  <c r="E250" i="1" l="1"/>
  <c r="F249" i="1"/>
  <c r="G249" i="1" s="1"/>
  <c r="F250" i="1" l="1"/>
  <c r="G250" i="1" s="1"/>
  <c r="E251" i="1"/>
  <c r="E252" i="1" l="1"/>
  <c r="F251" i="1"/>
  <c r="G251" i="1" s="1"/>
  <c r="F252" i="1" l="1"/>
  <c r="G252" i="1" s="1"/>
  <c r="E253" i="1"/>
  <c r="F253" i="1" l="1"/>
  <c r="G253" i="1" s="1"/>
  <c r="E254" i="1"/>
  <c r="F254" i="1" l="1"/>
  <c r="G254" i="1" s="1"/>
  <c r="E255" i="1"/>
  <c r="F255" i="1" l="1"/>
  <c r="G255" i="1" s="1"/>
  <c r="E256" i="1"/>
  <c r="E257" i="1" l="1"/>
  <c r="F256" i="1"/>
  <c r="G256" i="1" s="1"/>
  <c r="F257" i="1" l="1"/>
  <c r="G257" i="1" s="1"/>
  <c r="E258" i="1"/>
  <c r="F258" i="1" l="1"/>
  <c r="G258" i="1" s="1"/>
  <c r="E259" i="1"/>
  <c r="F259" i="1" l="1"/>
  <c r="G259" i="1" s="1"/>
  <c r="E260" i="1"/>
  <c r="F260" i="1" l="1"/>
  <c r="G260" i="1" s="1"/>
  <c r="E261" i="1"/>
  <c r="F261" i="1" l="1"/>
  <c r="G261" i="1" s="1"/>
  <c r="E262" i="1"/>
  <c r="F262" i="1" l="1"/>
  <c r="G262" i="1" s="1"/>
  <c r="E263" i="1"/>
  <c r="F263" i="1" l="1"/>
  <c r="G263" i="1" s="1"/>
  <c r="E264" i="1"/>
  <c r="E265" i="1" l="1"/>
  <c r="F264" i="1"/>
  <c r="G264" i="1" s="1"/>
  <c r="F265" i="1" l="1"/>
  <c r="G265" i="1" s="1"/>
  <c r="E266" i="1"/>
  <c r="F266" i="1" l="1"/>
  <c r="G266" i="1" s="1"/>
  <c r="E267" i="1"/>
  <c r="F267" i="1" l="1"/>
  <c r="G267" i="1" s="1"/>
  <c r="E268" i="1"/>
  <c r="F268" i="1" l="1"/>
  <c r="G268" i="1" s="1"/>
  <c r="E269" i="1"/>
  <c r="E270" i="1" l="1"/>
  <c r="F269" i="1"/>
  <c r="G269" i="1" s="1"/>
  <c r="F270" i="1" l="1"/>
  <c r="G270" i="1" s="1"/>
  <c r="E271" i="1"/>
  <c r="E272" i="1" l="1"/>
  <c r="F271" i="1"/>
  <c r="G271" i="1" s="1"/>
  <c r="F272" i="1" l="1"/>
  <c r="G272" i="1" s="1"/>
  <c r="E273" i="1"/>
  <c r="E274" i="1" l="1"/>
  <c r="F273" i="1"/>
  <c r="G273" i="1" s="1"/>
  <c r="F274" i="1" l="1"/>
  <c r="G274" i="1" s="1"/>
  <c r="E275" i="1"/>
  <c r="F275" i="1" l="1"/>
  <c r="G275" i="1" s="1"/>
  <c r="E276" i="1"/>
  <c r="F276" i="1" l="1"/>
  <c r="G276" i="1" s="1"/>
  <c r="E277" i="1"/>
  <c r="E278" i="1" l="1"/>
  <c r="F277" i="1"/>
  <c r="G277" i="1" s="1"/>
  <c r="F278" i="1" l="1"/>
  <c r="G278" i="1" s="1"/>
  <c r="E279" i="1"/>
  <c r="F279" i="1" l="1"/>
  <c r="G279" i="1" s="1"/>
  <c r="E280" i="1"/>
  <c r="F280" i="1" l="1"/>
  <c r="G280" i="1" s="1"/>
  <c r="E281" i="1"/>
  <c r="F281" i="1" l="1"/>
  <c r="G281" i="1" s="1"/>
  <c r="E282" i="1"/>
  <c r="F282" i="1" l="1"/>
  <c r="G282" i="1" s="1"/>
  <c r="E283" i="1"/>
  <c r="F283" i="1" l="1"/>
  <c r="G283" i="1" s="1"/>
  <c r="E284" i="1"/>
  <c r="F284" i="1" l="1"/>
  <c r="G284" i="1" s="1"/>
  <c r="E285" i="1"/>
  <c r="F285" i="1" l="1"/>
  <c r="G285" i="1" s="1"/>
  <c r="E286" i="1"/>
  <c r="F286" i="1" l="1"/>
  <c r="G286" i="1" s="1"/>
  <c r="E287" i="1"/>
  <c r="E288" i="1" l="1"/>
  <c r="F287" i="1"/>
  <c r="G287" i="1" s="1"/>
  <c r="F288" i="1" l="1"/>
  <c r="G288" i="1" s="1"/>
  <c r="E289" i="1"/>
  <c r="F289" i="1" l="1"/>
  <c r="G289" i="1" s="1"/>
  <c r="E290" i="1"/>
  <c r="F290" i="1" l="1"/>
  <c r="G290" i="1" s="1"/>
  <c r="E291" i="1"/>
  <c r="F291" i="1" l="1"/>
  <c r="G291" i="1" s="1"/>
  <c r="E292" i="1"/>
  <c r="E293" i="1" l="1"/>
  <c r="F292" i="1"/>
  <c r="G292" i="1" s="1"/>
  <c r="F293" i="1" l="1"/>
  <c r="G293" i="1" s="1"/>
  <c r="E294" i="1"/>
  <c r="F294" i="1" l="1"/>
  <c r="G294" i="1" s="1"/>
  <c r="E295" i="1"/>
  <c r="F295" i="1" l="1"/>
  <c r="G295" i="1" s="1"/>
  <c r="E296" i="1"/>
  <c r="F296" i="1" l="1"/>
  <c r="G296" i="1" s="1"/>
  <c r="E297" i="1"/>
  <c r="F297" i="1" l="1"/>
  <c r="G297" i="1" s="1"/>
  <c r="E298" i="1"/>
  <c r="F298" i="1" l="1"/>
  <c r="G298" i="1" s="1"/>
  <c r="E299" i="1"/>
  <c r="F299" i="1" l="1"/>
  <c r="G299" i="1" s="1"/>
  <c r="E300" i="1"/>
  <c r="E301" i="1" l="1"/>
  <c r="F300" i="1"/>
  <c r="G300" i="1" s="1"/>
  <c r="F301" i="1" l="1"/>
  <c r="G301" i="1" s="1"/>
  <c r="E302" i="1"/>
  <c r="F302" i="1" l="1"/>
  <c r="G302" i="1" s="1"/>
  <c r="E303" i="1"/>
  <c r="F303" i="1" l="1"/>
  <c r="G303" i="1" s="1"/>
  <c r="E304" i="1"/>
  <c r="E305" i="1" l="1"/>
  <c r="F304" i="1"/>
  <c r="G304" i="1" s="1"/>
  <c r="F305" i="1" l="1"/>
  <c r="G305" i="1" s="1"/>
  <c r="E306" i="1"/>
  <c r="F306" i="1" l="1"/>
  <c r="G306" i="1" s="1"/>
  <c r="E307" i="1"/>
  <c r="F307" i="1" l="1"/>
  <c r="G307" i="1" s="1"/>
  <c r="E308" i="1"/>
  <c r="F308" i="1" l="1"/>
  <c r="G308" i="1" s="1"/>
  <c r="E309" i="1"/>
  <c r="F309" i="1" l="1"/>
  <c r="G309" i="1" s="1"/>
  <c r="E310" i="1"/>
  <c r="F310" i="1" l="1"/>
  <c r="G310" i="1" s="1"/>
  <c r="E311" i="1"/>
  <c r="F311" i="1" l="1"/>
  <c r="G311" i="1" s="1"/>
  <c r="E312" i="1"/>
  <c r="F312" i="1" l="1"/>
  <c r="G312" i="1" s="1"/>
  <c r="E313" i="1"/>
  <c r="E314" i="1" l="1"/>
  <c r="F313" i="1"/>
  <c r="G313" i="1" s="1"/>
  <c r="F314" i="1" l="1"/>
  <c r="G314" i="1" s="1"/>
  <c r="E315" i="1"/>
  <c r="E316" i="1" l="1"/>
  <c r="F315" i="1"/>
  <c r="G315" i="1" s="1"/>
  <c r="F316" i="1" l="1"/>
  <c r="G316" i="1" s="1"/>
  <c r="E317" i="1"/>
  <c r="F317" i="1" l="1"/>
  <c r="G317" i="1" s="1"/>
  <c r="E318" i="1"/>
  <c r="F318" i="1" l="1"/>
  <c r="G318" i="1" s="1"/>
  <c r="E319" i="1"/>
  <c r="F319" i="1" l="1"/>
  <c r="G319" i="1" s="1"/>
  <c r="E320" i="1"/>
  <c r="E321" i="1" l="1"/>
  <c r="F320" i="1"/>
  <c r="G320" i="1" s="1"/>
  <c r="F321" i="1" l="1"/>
  <c r="G321" i="1" s="1"/>
  <c r="E322" i="1"/>
  <c r="F322" i="1" l="1"/>
  <c r="G322" i="1" s="1"/>
  <c r="E323" i="1"/>
  <c r="F323" i="1" l="1"/>
  <c r="G323" i="1" s="1"/>
  <c r="E324" i="1"/>
  <c r="F324" i="1" l="1"/>
  <c r="G324" i="1" s="1"/>
  <c r="E325" i="1"/>
  <c r="F325" i="1" l="1"/>
  <c r="G325" i="1" s="1"/>
  <c r="E326" i="1"/>
  <c r="F326" i="1" l="1"/>
  <c r="G326" i="1" s="1"/>
  <c r="E327" i="1"/>
  <c r="F327" i="1" l="1"/>
  <c r="G327" i="1" s="1"/>
  <c r="E328" i="1"/>
  <c r="E329" i="1" l="1"/>
  <c r="F328" i="1"/>
  <c r="G328" i="1" s="1"/>
  <c r="F329" i="1" l="1"/>
  <c r="G329" i="1" s="1"/>
  <c r="E330" i="1"/>
  <c r="F330" i="1" l="1"/>
  <c r="G330" i="1" s="1"/>
  <c r="E331" i="1"/>
  <c r="F331" i="1" l="1"/>
  <c r="G331" i="1" s="1"/>
  <c r="E332" i="1"/>
  <c r="F332" i="1" l="1"/>
  <c r="G332" i="1" s="1"/>
  <c r="E333" i="1"/>
  <c r="E334" i="1" l="1"/>
  <c r="F333" i="1"/>
  <c r="G333" i="1" s="1"/>
  <c r="F334" i="1" l="1"/>
  <c r="G334" i="1" s="1"/>
  <c r="E335" i="1"/>
  <c r="E336" i="1" l="1"/>
  <c r="F335" i="1"/>
  <c r="G335" i="1" s="1"/>
  <c r="F336" i="1" l="1"/>
  <c r="G336" i="1" s="1"/>
  <c r="E337" i="1"/>
  <c r="E338" i="1" l="1"/>
  <c r="F337" i="1"/>
  <c r="G337" i="1" s="1"/>
  <c r="F338" i="1" l="1"/>
  <c r="G338" i="1" s="1"/>
  <c r="E339" i="1"/>
  <c r="F339" i="1" l="1"/>
  <c r="G339" i="1" s="1"/>
  <c r="E340" i="1"/>
  <c r="F340" i="1" l="1"/>
  <c r="G340" i="1" s="1"/>
  <c r="E341" i="1"/>
  <c r="E342" i="1" l="1"/>
  <c r="F341" i="1"/>
  <c r="G341" i="1" s="1"/>
  <c r="F342" i="1" l="1"/>
  <c r="G342" i="1" s="1"/>
  <c r="E343" i="1"/>
  <c r="F343" i="1" l="1"/>
  <c r="G343" i="1" s="1"/>
  <c r="E344" i="1"/>
  <c r="F344" i="1" l="1"/>
  <c r="G344" i="1" s="1"/>
  <c r="E345" i="1"/>
  <c r="F345" i="1" l="1"/>
  <c r="G345" i="1" s="1"/>
  <c r="E346" i="1"/>
  <c r="F346" i="1" l="1"/>
  <c r="G346" i="1" s="1"/>
  <c r="E347" i="1"/>
  <c r="F347" i="1" l="1"/>
  <c r="G347" i="1" s="1"/>
  <c r="E348" i="1"/>
  <c r="F348" i="1" l="1"/>
  <c r="G348" i="1" s="1"/>
  <c r="E349" i="1"/>
  <c r="F349" i="1" l="1"/>
  <c r="G349" i="1" s="1"/>
  <c r="E350" i="1"/>
  <c r="F350" i="1" l="1"/>
  <c r="G350" i="1" s="1"/>
  <c r="E351" i="1"/>
  <c r="E352" i="1" l="1"/>
  <c r="F351" i="1"/>
  <c r="G351" i="1" s="1"/>
  <c r="F352" i="1" l="1"/>
  <c r="G352" i="1" s="1"/>
  <c r="E353" i="1"/>
  <c r="F353" i="1" l="1"/>
  <c r="G353" i="1" s="1"/>
  <c r="E354" i="1"/>
  <c r="F354" i="1" l="1"/>
  <c r="G354" i="1" s="1"/>
  <c r="E355" i="1"/>
  <c r="F355" i="1" l="1"/>
  <c r="G355" i="1" s="1"/>
  <c r="E356" i="1"/>
  <c r="E357" i="1" l="1"/>
  <c r="F356" i="1"/>
  <c r="G356" i="1" s="1"/>
  <c r="F357" i="1" l="1"/>
  <c r="G357" i="1" s="1"/>
  <c r="E358" i="1"/>
  <c r="F358" i="1" l="1"/>
  <c r="G358" i="1" s="1"/>
  <c r="E359" i="1"/>
  <c r="F359" i="1" l="1"/>
  <c r="G359" i="1" s="1"/>
  <c r="E360" i="1"/>
  <c r="F360" i="1" l="1"/>
  <c r="G360" i="1" s="1"/>
  <c r="E361" i="1"/>
  <c r="F361" i="1" s="1"/>
  <c r="G361" i="1" s="1"/>
  <c r="B7" i="1" s="1"/>
  <c r="B8" i="1" s="1"/>
</calcChain>
</file>

<file path=xl/sharedStrings.xml><?xml version="1.0" encoding="utf-8"?>
<sst xmlns="http://schemas.openxmlformats.org/spreadsheetml/2006/main" count="41" uniqueCount="27">
  <si>
    <t>Term (years):</t>
  </si>
  <si>
    <t>Mortgage Rate:</t>
  </si>
  <si>
    <t>Current Rates:</t>
  </si>
  <si>
    <t>Period</t>
  </si>
  <si>
    <t>Cashflow</t>
  </si>
  <si>
    <t>Weighted</t>
  </si>
  <si>
    <t>PV</t>
  </si>
  <si>
    <t>Balance:</t>
  </si>
  <si>
    <t>Mortgage</t>
  </si>
  <si>
    <t>Bond</t>
  </si>
  <si>
    <t>Bond Rate:</t>
  </si>
  <si>
    <t>Current Price:</t>
  </si>
  <si>
    <t>Current Value:</t>
  </si>
  <si>
    <t>Rate</t>
  </si>
  <si>
    <t>Durations at par</t>
  </si>
  <si>
    <t>30 Year Bond</t>
  </si>
  <si>
    <t>20 Year Bond</t>
  </si>
  <si>
    <t>10 Year Bond</t>
  </si>
  <si>
    <t>30 Year Mortgage</t>
  </si>
  <si>
    <t>20 Year Mortgage</t>
  </si>
  <si>
    <t>15 Year Mortgage</t>
  </si>
  <si>
    <t>Stock</t>
  </si>
  <si>
    <t>Dividend Yield:</t>
  </si>
  <si>
    <t>Growth Rate:</t>
  </si>
  <si>
    <t>Total Return:</t>
  </si>
  <si>
    <t>Macaulay Duration (years):</t>
  </si>
  <si>
    <t>Effective Duration (years):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</si>
</sst>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0.000%"/>
    <numFmt numFmtId="169" formatCode="0.0000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6" fontId="0" fillId="2" borderId="0" xfId="0" applyNumberForma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/>
    <xf numFmtId="6" fontId="0" fillId="0" borderId="0" xfId="0" applyNumberFormat="1" applyAlignment="1">
      <alignment horizontal="center"/>
    </xf>
    <xf numFmtId="6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Durations At Par</a:t>
            </a:r>
          </a:p>
        </c:rich>
      </c:tx>
      <c:layout>
        <c:manualLayout>
          <c:xMode val="edge"/>
          <c:yMode val="edge"/>
          <c:x val="0.4273029966703662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70477247502775E-2"/>
          <c:y val="0.12234910277324633"/>
          <c:w val="0.8867924528301887"/>
          <c:h val="0.77161500815660689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'Table Data'!$E$2</c:f>
              <c:strCache>
                <c:ptCount val="1"/>
                <c:pt idx="0">
                  <c:v>30 Year Bond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'Table Data'!$A$3:$A$23</c:f>
              <c:numCache>
                <c:formatCode>0.00%</c:formatCode>
                <c:ptCount val="2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9.0000000000000094E-2</c:v>
                </c:pt>
                <c:pt idx="19">
                  <c:v>9.5000000000000098E-2</c:v>
                </c:pt>
                <c:pt idx="20">
                  <c:v>0.1</c:v>
                </c:pt>
              </c:numCache>
            </c:numRef>
          </c:xVal>
          <c:yVal>
            <c:numRef>
              <c:f>'Table Data'!$E$3:$E$23</c:f>
              <c:numCache>
                <c:formatCode>0.00</c:formatCode>
                <c:ptCount val="21"/>
                <c:pt idx="0">
                  <c:v>30</c:v>
                </c:pt>
                <c:pt idx="1">
                  <c:v>27.9</c:v>
                </c:pt>
                <c:pt idx="2">
                  <c:v>25.99</c:v>
                </c:pt>
                <c:pt idx="3">
                  <c:v>24.27</c:v>
                </c:pt>
                <c:pt idx="4">
                  <c:v>22.7</c:v>
                </c:pt>
                <c:pt idx="5">
                  <c:v>21.28</c:v>
                </c:pt>
                <c:pt idx="6">
                  <c:v>19.989999999999998</c:v>
                </c:pt>
                <c:pt idx="7">
                  <c:v>18.809999999999999</c:v>
                </c:pt>
                <c:pt idx="8">
                  <c:v>17.73</c:v>
                </c:pt>
                <c:pt idx="9">
                  <c:v>16.739999999999998</c:v>
                </c:pt>
                <c:pt idx="10">
                  <c:v>15.84</c:v>
                </c:pt>
                <c:pt idx="11">
                  <c:v>15.01</c:v>
                </c:pt>
                <c:pt idx="12">
                  <c:v>14.25</c:v>
                </c:pt>
                <c:pt idx="13">
                  <c:v>13.55</c:v>
                </c:pt>
                <c:pt idx="14">
                  <c:v>12.91</c:v>
                </c:pt>
                <c:pt idx="15">
                  <c:v>12.31</c:v>
                </c:pt>
                <c:pt idx="16">
                  <c:v>11.76</c:v>
                </c:pt>
                <c:pt idx="17">
                  <c:v>11.26</c:v>
                </c:pt>
                <c:pt idx="18">
                  <c:v>10.78</c:v>
                </c:pt>
                <c:pt idx="19">
                  <c:v>10.35</c:v>
                </c:pt>
                <c:pt idx="20">
                  <c:v>9.94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'Table Data'!$F$2</c:f>
              <c:strCache>
                <c:ptCount val="1"/>
                <c:pt idx="0">
                  <c:v>20 Year Bond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'Table Data'!$A$3:$A$23</c:f>
              <c:numCache>
                <c:formatCode>0.00%</c:formatCode>
                <c:ptCount val="2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9.0000000000000094E-2</c:v>
                </c:pt>
                <c:pt idx="19">
                  <c:v>9.5000000000000098E-2</c:v>
                </c:pt>
                <c:pt idx="20">
                  <c:v>0.1</c:v>
                </c:pt>
              </c:numCache>
            </c:numRef>
          </c:xVal>
          <c:yVal>
            <c:numRef>
              <c:f>'Table Data'!$F$3:$F$23</c:f>
              <c:numCache>
                <c:formatCode>0.00</c:formatCode>
                <c:ptCount val="21"/>
                <c:pt idx="0">
                  <c:v>20</c:v>
                </c:pt>
                <c:pt idx="1">
                  <c:v>19.059999999999999</c:v>
                </c:pt>
                <c:pt idx="2">
                  <c:v>18.18</c:v>
                </c:pt>
                <c:pt idx="3">
                  <c:v>17.350000000000001</c:v>
                </c:pt>
                <c:pt idx="4">
                  <c:v>16.579999999999998</c:v>
                </c:pt>
                <c:pt idx="5">
                  <c:v>15.86</c:v>
                </c:pt>
                <c:pt idx="6">
                  <c:v>15.18</c:v>
                </c:pt>
                <c:pt idx="7">
                  <c:v>14.55</c:v>
                </c:pt>
                <c:pt idx="8">
                  <c:v>13.95</c:v>
                </c:pt>
                <c:pt idx="9">
                  <c:v>13.39</c:v>
                </c:pt>
                <c:pt idx="10">
                  <c:v>12.87</c:v>
                </c:pt>
                <c:pt idx="11">
                  <c:v>12.37</c:v>
                </c:pt>
                <c:pt idx="12">
                  <c:v>11.9</c:v>
                </c:pt>
                <c:pt idx="13">
                  <c:v>11.47</c:v>
                </c:pt>
                <c:pt idx="14">
                  <c:v>11.05</c:v>
                </c:pt>
                <c:pt idx="15">
                  <c:v>10.66</c:v>
                </c:pt>
                <c:pt idx="16">
                  <c:v>10.29</c:v>
                </c:pt>
                <c:pt idx="17">
                  <c:v>9.94</c:v>
                </c:pt>
                <c:pt idx="18">
                  <c:v>9.61</c:v>
                </c:pt>
                <c:pt idx="19">
                  <c:v>9.3000000000000007</c:v>
                </c:pt>
                <c:pt idx="20">
                  <c:v>9.01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'Table Data'!$B$2</c:f>
              <c:strCache>
                <c:ptCount val="1"/>
                <c:pt idx="0">
                  <c:v>30 Year Mortgage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'Table Data'!$A$3:$A$23</c:f>
              <c:numCache>
                <c:formatCode>0.00%</c:formatCode>
                <c:ptCount val="2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9.0000000000000094E-2</c:v>
                </c:pt>
                <c:pt idx="19">
                  <c:v>9.5000000000000098E-2</c:v>
                </c:pt>
                <c:pt idx="20">
                  <c:v>0.1</c:v>
                </c:pt>
              </c:numCache>
            </c:numRef>
          </c:xVal>
          <c:yVal>
            <c:numRef>
              <c:f>'Table Data'!$B$3:$B$23</c:f>
              <c:numCache>
                <c:formatCode>0.00</c:formatCode>
                <c:ptCount val="21"/>
                <c:pt idx="0">
                  <c:v>15.04</c:v>
                </c:pt>
                <c:pt idx="1">
                  <c:v>14.67</c:v>
                </c:pt>
                <c:pt idx="2">
                  <c:v>14.29</c:v>
                </c:pt>
                <c:pt idx="3">
                  <c:v>13.92</c:v>
                </c:pt>
                <c:pt idx="4">
                  <c:v>13.55</c:v>
                </c:pt>
                <c:pt idx="5">
                  <c:v>13.19</c:v>
                </c:pt>
                <c:pt idx="6">
                  <c:v>12.82</c:v>
                </c:pt>
                <c:pt idx="7">
                  <c:v>12.47</c:v>
                </c:pt>
                <c:pt idx="8">
                  <c:v>12.12</c:v>
                </c:pt>
                <c:pt idx="9">
                  <c:v>11.77</c:v>
                </c:pt>
                <c:pt idx="10">
                  <c:v>11.43</c:v>
                </c:pt>
                <c:pt idx="11">
                  <c:v>11.1</c:v>
                </c:pt>
                <c:pt idx="12">
                  <c:v>10.78</c:v>
                </c:pt>
                <c:pt idx="13">
                  <c:v>10.46</c:v>
                </c:pt>
                <c:pt idx="14">
                  <c:v>10.15</c:v>
                </c:pt>
                <c:pt idx="15">
                  <c:v>9.85</c:v>
                </c:pt>
                <c:pt idx="16">
                  <c:v>9.56</c:v>
                </c:pt>
                <c:pt idx="17">
                  <c:v>9.2799999999999994</c:v>
                </c:pt>
                <c:pt idx="18">
                  <c:v>9.01</c:v>
                </c:pt>
                <c:pt idx="19">
                  <c:v>8.75</c:v>
                </c:pt>
                <c:pt idx="20">
                  <c:v>8.49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'Table Data'!$C$2</c:f>
              <c:strCache>
                <c:ptCount val="1"/>
                <c:pt idx="0">
                  <c:v>20 Year Mortgage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'Table Data'!$A$3:$A$23</c:f>
              <c:numCache>
                <c:formatCode>0.00%</c:formatCode>
                <c:ptCount val="2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9.0000000000000094E-2</c:v>
                </c:pt>
                <c:pt idx="19">
                  <c:v>9.5000000000000098E-2</c:v>
                </c:pt>
                <c:pt idx="20">
                  <c:v>0.1</c:v>
                </c:pt>
              </c:numCache>
            </c:numRef>
          </c:xVal>
          <c:yVal>
            <c:numRef>
              <c:f>'Table Data'!$C$3:$C$23</c:f>
              <c:numCache>
                <c:formatCode>0.00</c:formatCode>
                <c:ptCount val="21"/>
                <c:pt idx="0">
                  <c:v>10.039999999999999</c:v>
                </c:pt>
                <c:pt idx="1">
                  <c:v>9.8800000000000008</c:v>
                </c:pt>
                <c:pt idx="2">
                  <c:v>9.7100000000000009</c:v>
                </c:pt>
                <c:pt idx="3">
                  <c:v>9.5399999999999991</c:v>
                </c:pt>
                <c:pt idx="4">
                  <c:v>9.3800000000000008</c:v>
                </c:pt>
                <c:pt idx="5">
                  <c:v>9.2100000000000009</c:v>
                </c:pt>
                <c:pt idx="6">
                  <c:v>9.0500000000000007</c:v>
                </c:pt>
                <c:pt idx="7">
                  <c:v>8.89</c:v>
                </c:pt>
                <c:pt idx="8">
                  <c:v>8.7200000000000006</c:v>
                </c:pt>
                <c:pt idx="9">
                  <c:v>8.56</c:v>
                </c:pt>
                <c:pt idx="10">
                  <c:v>8.41</c:v>
                </c:pt>
                <c:pt idx="11">
                  <c:v>8.25</c:v>
                </c:pt>
                <c:pt idx="12">
                  <c:v>8.09</c:v>
                </c:pt>
                <c:pt idx="13">
                  <c:v>7.94</c:v>
                </c:pt>
                <c:pt idx="14">
                  <c:v>7.79</c:v>
                </c:pt>
                <c:pt idx="15">
                  <c:v>7.64</c:v>
                </c:pt>
                <c:pt idx="16">
                  <c:v>7.49</c:v>
                </c:pt>
                <c:pt idx="17">
                  <c:v>7.34</c:v>
                </c:pt>
                <c:pt idx="18">
                  <c:v>7.2</c:v>
                </c:pt>
                <c:pt idx="19">
                  <c:v>7.06</c:v>
                </c:pt>
                <c:pt idx="20">
                  <c:v>6.92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'Table Data'!$G$2</c:f>
              <c:strCache>
                <c:ptCount val="1"/>
                <c:pt idx="0">
                  <c:v>10 Year Bond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'Table Data'!$A$3:$A$23</c:f>
              <c:numCache>
                <c:formatCode>0.00%</c:formatCode>
                <c:ptCount val="2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9.0000000000000094E-2</c:v>
                </c:pt>
                <c:pt idx="19">
                  <c:v>9.5000000000000098E-2</c:v>
                </c:pt>
                <c:pt idx="20">
                  <c:v>0.1</c:v>
                </c:pt>
              </c:numCache>
            </c:numRef>
          </c:xVal>
          <c:yVal>
            <c:numRef>
              <c:f>'Table Data'!$G$3:$G$23</c:f>
              <c:numCache>
                <c:formatCode>0.00</c:formatCode>
                <c:ptCount val="21"/>
                <c:pt idx="0">
                  <c:v>10</c:v>
                </c:pt>
                <c:pt idx="1">
                  <c:v>9.77</c:v>
                </c:pt>
                <c:pt idx="2">
                  <c:v>9.5399999999999991</c:v>
                </c:pt>
                <c:pt idx="3">
                  <c:v>9.32</c:v>
                </c:pt>
                <c:pt idx="4">
                  <c:v>9.11</c:v>
                </c:pt>
                <c:pt idx="5">
                  <c:v>8.91</c:v>
                </c:pt>
                <c:pt idx="6">
                  <c:v>8.7100000000000009</c:v>
                </c:pt>
                <c:pt idx="7">
                  <c:v>8.52</c:v>
                </c:pt>
                <c:pt idx="8">
                  <c:v>8.34</c:v>
                </c:pt>
                <c:pt idx="9">
                  <c:v>8.16</c:v>
                </c:pt>
                <c:pt idx="10">
                  <c:v>7.99</c:v>
                </c:pt>
                <c:pt idx="11">
                  <c:v>7.82</c:v>
                </c:pt>
                <c:pt idx="12">
                  <c:v>7.66</c:v>
                </c:pt>
                <c:pt idx="13">
                  <c:v>7.51</c:v>
                </c:pt>
                <c:pt idx="14">
                  <c:v>7.35</c:v>
                </c:pt>
                <c:pt idx="15">
                  <c:v>7.21</c:v>
                </c:pt>
                <c:pt idx="16">
                  <c:v>7.07</c:v>
                </c:pt>
                <c:pt idx="17">
                  <c:v>6.93</c:v>
                </c:pt>
                <c:pt idx="18">
                  <c:v>6.8</c:v>
                </c:pt>
                <c:pt idx="19">
                  <c:v>6.67</c:v>
                </c:pt>
                <c:pt idx="20">
                  <c:v>6.54</c:v>
                </c:pt>
              </c:numCache>
            </c:numRef>
          </c:yVal>
          <c:smooth val="1"/>
        </c:ser>
        <c:ser>
          <c:idx val="2"/>
          <c:order val="5"/>
          <c:tx>
            <c:strRef>
              <c:f>'Table Data'!$D$2</c:f>
              <c:strCache>
                <c:ptCount val="1"/>
                <c:pt idx="0">
                  <c:v>15 Year Mortgage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'Table Data'!$A$3:$A$23</c:f>
              <c:numCache>
                <c:formatCode>0.00%</c:formatCode>
                <c:ptCount val="2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9.0000000000000094E-2</c:v>
                </c:pt>
                <c:pt idx="19">
                  <c:v>9.5000000000000098E-2</c:v>
                </c:pt>
                <c:pt idx="20">
                  <c:v>0.1</c:v>
                </c:pt>
              </c:numCache>
            </c:numRef>
          </c:xVal>
          <c:yVal>
            <c:numRef>
              <c:f>'Table Data'!$D$3:$D$23</c:f>
              <c:numCache>
                <c:formatCode>0.00</c:formatCode>
                <c:ptCount val="21"/>
                <c:pt idx="0">
                  <c:v>7.54</c:v>
                </c:pt>
                <c:pt idx="1">
                  <c:v>7.45</c:v>
                </c:pt>
                <c:pt idx="2">
                  <c:v>7.35</c:v>
                </c:pt>
                <c:pt idx="3">
                  <c:v>7.26</c:v>
                </c:pt>
                <c:pt idx="4">
                  <c:v>7.17</c:v>
                </c:pt>
                <c:pt idx="5">
                  <c:v>7.07</c:v>
                </c:pt>
                <c:pt idx="6">
                  <c:v>6.98</c:v>
                </c:pt>
                <c:pt idx="7">
                  <c:v>6.89</c:v>
                </c:pt>
                <c:pt idx="8">
                  <c:v>6.8</c:v>
                </c:pt>
                <c:pt idx="9">
                  <c:v>6.71</c:v>
                </c:pt>
                <c:pt idx="10">
                  <c:v>6.61</c:v>
                </c:pt>
                <c:pt idx="11">
                  <c:v>6.52</c:v>
                </c:pt>
                <c:pt idx="12">
                  <c:v>6.43</c:v>
                </c:pt>
                <c:pt idx="13">
                  <c:v>6.34</c:v>
                </c:pt>
                <c:pt idx="14">
                  <c:v>6.26</c:v>
                </c:pt>
                <c:pt idx="15">
                  <c:v>6.17</c:v>
                </c:pt>
                <c:pt idx="16">
                  <c:v>6.08</c:v>
                </c:pt>
                <c:pt idx="17">
                  <c:v>5.99</c:v>
                </c:pt>
                <c:pt idx="18">
                  <c:v>5.91</c:v>
                </c:pt>
                <c:pt idx="19">
                  <c:v>5.82</c:v>
                </c:pt>
                <c:pt idx="20">
                  <c:v>5.74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73824"/>
        <c:axId val="169941248"/>
      </c:scatterChart>
      <c:valAx>
        <c:axId val="106973824"/>
        <c:scaling>
          <c:orientation val="minMax"/>
          <c:max val="0.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Interest Rates</a:t>
                </a:r>
              </a:p>
            </c:rich>
          </c:tx>
          <c:layout>
            <c:manualLayout>
              <c:xMode val="edge"/>
              <c:yMode val="edge"/>
              <c:x val="0.47946725860155381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41248"/>
        <c:crosses val="autoZero"/>
        <c:crossBetween val="midCat"/>
        <c:majorUnit val="0.01"/>
      </c:valAx>
      <c:valAx>
        <c:axId val="1699412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60032626427406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738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49722530521646"/>
          <c:y val="0.15171288743882544"/>
          <c:w val="0.18645948945615981"/>
          <c:h val="0.2088091353996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602" cy="62879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1"/>
  <sheetViews>
    <sheetView tabSelected="1" workbookViewId="0">
      <selection sqref="A1:B1"/>
    </sheetView>
  </sheetViews>
  <sheetFormatPr defaultRowHeight="12.75" x14ac:dyDescent="0.2"/>
  <cols>
    <col min="1" max="1" width="25.7109375" style="1" bestFit="1" customWidth="1"/>
    <col min="2" max="2" width="13.28515625" style="1" bestFit="1" customWidth="1"/>
    <col min="3" max="3" width="9.7109375" style="1" bestFit="1" customWidth="1"/>
    <col min="4" max="4" width="7" style="1" bestFit="1" customWidth="1"/>
    <col min="5" max="5" width="9.7109375" style="1" bestFit="1" customWidth="1"/>
    <col min="6" max="7" width="11.7109375" style="1" bestFit="1" customWidth="1"/>
    <col min="8" max="8" width="9.140625" style="1"/>
    <col min="9" max="9" width="25.7109375" style="1" bestFit="1" customWidth="1"/>
    <col min="10" max="10" width="7.28515625" style="1" bestFit="1" customWidth="1"/>
    <col min="11" max="11" width="9.140625" style="1"/>
    <col min="12" max="12" width="7" style="1" bestFit="1" customWidth="1"/>
    <col min="13" max="13" width="9.28515625" style="1" bestFit="1" customWidth="1"/>
    <col min="14" max="15" width="10.7109375" style="1" bestFit="1" customWidth="1"/>
    <col min="16" max="16" width="9.140625" style="1"/>
    <col min="17" max="17" width="25.7109375" style="1" bestFit="1" customWidth="1"/>
    <col min="18" max="18" width="7.28515625" style="1" bestFit="1" customWidth="1"/>
    <col min="19" max="19" width="9.140625" style="1"/>
    <col min="20" max="20" width="7" style="1" bestFit="1" customWidth="1"/>
    <col min="21" max="21" width="10.7109375" style="1" bestFit="1" customWidth="1"/>
    <col min="22" max="22" width="15.42578125" style="1" bestFit="1" customWidth="1"/>
    <col min="23" max="23" width="11.7109375" style="1" bestFit="1" customWidth="1"/>
    <col min="24" max="16384" width="9.140625" style="1"/>
  </cols>
  <sheetData>
    <row r="1" spans="1:23" x14ac:dyDescent="0.2">
      <c r="A1" s="16" t="s">
        <v>8</v>
      </c>
      <c r="B1" s="16"/>
      <c r="D1" s="2" t="s">
        <v>3</v>
      </c>
      <c r="E1" s="2" t="s">
        <v>4</v>
      </c>
      <c r="F1" s="2" t="s">
        <v>5</v>
      </c>
      <c r="G1" s="2" t="s">
        <v>6</v>
      </c>
      <c r="I1" s="16" t="s">
        <v>9</v>
      </c>
      <c r="J1" s="16"/>
      <c r="K1" s="9"/>
      <c r="L1" s="2" t="s">
        <v>3</v>
      </c>
      <c r="M1" s="2" t="s">
        <v>4</v>
      </c>
      <c r="N1" s="2" t="s">
        <v>5</v>
      </c>
      <c r="O1" s="2" t="s">
        <v>6</v>
      </c>
      <c r="Q1" s="16" t="s">
        <v>21</v>
      </c>
      <c r="R1" s="16"/>
      <c r="S1" s="9"/>
      <c r="T1" s="2" t="s">
        <v>3</v>
      </c>
      <c r="U1" s="2" t="s">
        <v>4</v>
      </c>
      <c r="V1" s="2" t="s">
        <v>5</v>
      </c>
      <c r="W1" s="2" t="s">
        <v>6</v>
      </c>
    </row>
    <row r="2" spans="1:23" x14ac:dyDescent="0.2">
      <c r="A2" s="10" t="s">
        <v>0</v>
      </c>
      <c r="B2" s="6">
        <v>25</v>
      </c>
      <c r="D2" s="1">
        <v>1</v>
      </c>
      <c r="E2" s="3">
        <f>PMT($B$3/12,B2*12,-B5)</f>
        <v>2722.708045495739</v>
      </c>
      <c r="F2" s="3">
        <f>E2*D2</f>
        <v>2722.708045495739</v>
      </c>
      <c r="G2" s="3">
        <f t="shared" ref="G2:G65" si="0">PV($B$4/12,D2,0,-F2)</f>
        <v>2709.1622343241188</v>
      </c>
      <c r="I2" s="10" t="s">
        <v>0</v>
      </c>
      <c r="J2" s="6">
        <v>10</v>
      </c>
      <c r="K2" s="9"/>
      <c r="L2" s="1">
        <v>1</v>
      </c>
      <c r="M2" s="11">
        <f>IF(L2&lt;$J$2*2,1000*$J$3/2,IF(L2=$J$2*2,1000*$J$3/2+1000,0))</f>
        <v>25</v>
      </c>
      <c r="N2" s="3">
        <f>M2*L2</f>
        <v>25</v>
      </c>
      <c r="O2" s="3">
        <f>PV($J$4/2,L2,0,-N2)</f>
        <v>24.509803921568626</v>
      </c>
      <c r="Q2" s="10" t="s">
        <v>22</v>
      </c>
      <c r="R2" s="7">
        <v>0.02</v>
      </c>
      <c r="S2" s="9"/>
      <c r="T2" s="1">
        <v>1</v>
      </c>
      <c r="U2" s="11">
        <f>1000*$R$2*(1+$R$3)^T2</f>
        <v>21.200000000000003</v>
      </c>
      <c r="V2" s="3">
        <f>U2*T2</f>
        <v>21.200000000000003</v>
      </c>
      <c r="W2" s="3">
        <f>PV($R$4/2,T2,0,-V2)</f>
        <v>20.384615384615387</v>
      </c>
    </row>
    <row r="3" spans="1:23" x14ac:dyDescent="0.2">
      <c r="A3" s="10" t="s">
        <v>1</v>
      </c>
      <c r="B3" s="7">
        <v>4.2999999999999997E-2</v>
      </c>
      <c r="C3" s="5"/>
      <c r="D3" s="1">
        <v>2</v>
      </c>
      <c r="E3" s="3">
        <f t="shared" ref="E3:E66" si="1">IF(D3&gt;$B$2*12,0,E2)</f>
        <v>2722.708045495739</v>
      </c>
      <c r="F3" s="3">
        <f t="shared" ref="F3:F66" si="2">E3*D3</f>
        <v>5445.4160909914781</v>
      </c>
      <c r="G3" s="3">
        <f t="shared" si="0"/>
        <v>5391.3676304957598</v>
      </c>
      <c r="I3" s="10" t="s">
        <v>10</v>
      </c>
      <c r="J3" s="7">
        <v>0.05</v>
      </c>
      <c r="K3" s="9"/>
      <c r="L3" s="1">
        <v>2</v>
      </c>
      <c r="M3" s="11">
        <f t="shared" ref="M3:M66" si="3">IF(L3&lt;$J$2*2,1000*$J$3/2,IF(L3=$J$2*2,1000*$J$3/2+1000,0))</f>
        <v>25</v>
      </c>
      <c r="N3" s="3">
        <f>M3*L3</f>
        <v>50</v>
      </c>
      <c r="O3" s="3">
        <f t="shared" ref="O3:O66" si="4">PV($J$4/2,L3,0,-N3)</f>
        <v>48.058439061899271</v>
      </c>
      <c r="Q3" s="10" t="s">
        <v>23</v>
      </c>
      <c r="R3" s="7">
        <v>0.06</v>
      </c>
      <c r="S3" s="9"/>
      <c r="T3" s="1">
        <v>2</v>
      </c>
      <c r="U3" s="11">
        <f t="shared" ref="U3:U66" si="5">1000*$R$2*(1+$R$3)^T3</f>
        <v>22.472000000000001</v>
      </c>
      <c r="V3" s="3">
        <f>U3*T3</f>
        <v>44.944000000000003</v>
      </c>
      <c r="W3" s="3">
        <f t="shared" ref="W3:W66" si="6">PV($R$4/2,T3,0,-V3)</f>
        <v>41.553254437869818</v>
      </c>
    </row>
    <row r="4" spans="1:23" x14ac:dyDescent="0.2">
      <c r="A4" s="10" t="s">
        <v>2</v>
      </c>
      <c r="B4" s="7">
        <v>0.06</v>
      </c>
      <c r="C4" s="5"/>
      <c r="D4" s="1">
        <v>3</v>
      </c>
      <c r="E4" s="3">
        <f t="shared" si="1"/>
        <v>2722.708045495739</v>
      </c>
      <c r="F4" s="3">
        <f t="shared" si="2"/>
        <v>8168.1241364872167</v>
      </c>
      <c r="G4" s="3">
        <f t="shared" si="0"/>
        <v>8046.8173589488952</v>
      </c>
      <c r="I4" s="10" t="s">
        <v>2</v>
      </c>
      <c r="J4" s="7">
        <v>0.04</v>
      </c>
      <c r="K4" s="9"/>
      <c r="L4" s="1">
        <v>3</v>
      </c>
      <c r="M4" s="11">
        <f t="shared" si="3"/>
        <v>25</v>
      </c>
      <c r="N4" s="3">
        <f>M4*L4</f>
        <v>75</v>
      </c>
      <c r="O4" s="3">
        <f t="shared" si="4"/>
        <v>70.674175091028346</v>
      </c>
      <c r="Q4" s="10" t="s">
        <v>24</v>
      </c>
      <c r="R4" s="5">
        <f>R2+R3</f>
        <v>0.08</v>
      </c>
      <c r="S4" s="9"/>
      <c r="T4" s="1">
        <v>3</v>
      </c>
      <c r="U4" s="11">
        <f t="shared" si="5"/>
        <v>23.820320000000006</v>
      </c>
      <c r="V4" s="3">
        <f>U4*T4</f>
        <v>71.460960000000014</v>
      </c>
      <c r="W4" s="3">
        <f t="shared" si="6"/>
        <v>63.528533227127909</v>
      </c>
    </row>
    <row r="5" spans="1:23" x14ac:dyDescent="0.2">
      <c r="A5" s="13" t="s">
        <v>7</v>
      </c>
      <c r="B5" s="8">
        <v>500000</v>
      </c>
      <c r="C5" s="4"/>
      <c r="D5" s="1">
        <v>4</v>
      </c>
      <c r="E5" s="3">
        <f t="shared" si="1"/>
        <v>2722.708045495739</v>
      </c>
      <c r="F5" s="3">
        <f t="shared" si="2"/>
        <v>10890.832181982956</v>
      </c>
      <c r="G5" s="3">
        <f t="shared" si="0"/>
        <v>10675.711255653596</v>
      </c>
      <c r="I5" s="10" t="s">
        <v>11</v>
      </c>
      <c r="J5" s="12">
        <f>-PV(J4/2,J2*2,J3/2*1000,1000)</f>
        <v>1081.7571667229856</v>
      </c>
      <c r="K5" s="9"/>
      <c r="L5" s="1">
        <v>4</v>
      </c>
      <c r="M5" s="11">
        <f t="shared" si="3"/>
        <v>25</v>
      </c>
      <c r="N5" s="3">
        <f t="shared" ref="N5:N68" si="7">M5*L5</f>
        <v>100</v>
      </c>
      <c r="O5" s="3">
        <f t="shared" si="4"/>
        <v>92.384542602651422</v>
      </c>
      <c r="Q5" s="10" t="s">
        <v>25</v>
      </c>
      <c r="R5" s="9">
        <f>SUM(W2:W201)/1000</f>
        <v>7135.7642338304559</v>
      </c>
      <c r="S5" s="9"/>
      <c r="T5" s="1">
        <v>4</v>
      </c>
      <c r="U5" s="11">
        <f t="shared" si="5"/>
        <v>25.249539200000008</v>
      </c>
      <c r="V5" s="3">
        <f t="shared" ref="V5:V68" si="8">U5*T5</f>
        <v>100.99815680000003</v>
      </c>
      <c r="W5" s="3">
        <f t="shared" si="6"/>
        <v>86.333647718917419</v>
      </c>
    </row>
    <row r="6" spans="1:23" x14ac:dyDescent="0.2">
      <c r="A6" s="13" t="s">
        <v>12</v>
      </c>
      <c r="B6" s="11">
        <f>-PV(B4/12,B2*12,E2)</f>
        <v>422582.97734851995</v>
      </c>
      <c r="D6" s="1">
        <v>5</v>
      </c>
      <c r="E6" s="3">
        <f t="shared" si="1"/>
        <v>2722.708045495739</v>
      </c>
      <c r="F6" s="3">
        <f t="shared" si="2"/>
        <v>13613.540227478696</v>
      </c>
      <c r="G6" s="3">
        <f t="shared" si="0"/>
        <v>13278.247830414923</v>
      </c>
      <c r="I6" s="10" t="s">
        <v>25</v>
      </c>
      <c r="J6" s="9">
        <f>SUM(O2:O201)/J5/2</f>
        <v>8.080935993141475</v>
      </c>
      <c r="K6" s="9"/>
      <c r="L6" s="1">
        <v>5</v>
      </c>
      <c r="M6" s="11">
        <f t="shared" si="3"/>
        <v>25</v>
      </c>
      <c r="N6" s="3">
        <f t="shared" si="7"/>
        <v>125</v>
      </c>
      <c r="O6" s="3">
        <f t="shared" si="4"/>
        <v>113.21635122873948</v>
      </c>
      <c r="Q6" s="13" t="s">
        <v>26</v>
      </c>
      <c r="R6" s="9">
        <f>R5/(1+R2/4)</f>
        <v>7100.2629192342856</v>
      </c>
      <c r="S6" s="9"/>
      <c r="T6" s="1">
        <v>5</v>
      </c>
      <c r="U6" s="11">
        <f t="shared" si="5"/>
        <v>26.764511552000009</v>
      </c>
      <c r="V6" s="3">
        <f t="shared" si="8"/>
        <v>133.82255776000005</v>
      </c>
      <c r="W6" s="3">
        <f t="shared" si="6"/>
        <v>109.99238771881305</v>
      </c>
    </row>
    <row r="7" spans="1:23" s="2" customFormat="1" x14ac:dyDescent="0.2">
      <c r="A7" s="10" t="s">
        <v>25</v>
      </c>
      <c r="B7" s="9">
        <f>SUM(G2:G361)/B6/12</f>
        <v>9.5349299257249456</v>
      </c>
      <c r="D7" s="1">
        <v>6</v>
      </c>
      <c r="E7" s="3">
        <f t="shared" si="1"/>
        <v>2722.708045495739</v>
      </c>
      <c r="F7" s="3">
        <f t="shared" si="2"/>
        <v>16336.248272974433</v>
      </c>
      <c r="G7" s="3">
        <f t="shared" si="0"/>
        <v>15854.624275122298</v>
      </c>
      <c r="I7" s="13" t="s">
        <v>26</v>
      </c>
      <c r="J7" s="9">
        <f>J6/(1+J3/2)</f>
        <v>7.8838399933087571</v>
      </c>
      <c r="L7" s="1">
        <v>6</v>
      </c>
      <c r="M7" s="11">
        <f t="shared" si="3"/>
        <v>25</v>
      </c>
      <c r="N7" s="3">
        <f t="shared" si="7"/>
        <v>150</v>
      </c>
      <c r="O7" s="3">
        <f t="shared" si="4"/>
        <v>133.1957073279288</v>
      </c>
      <c r="Q7" s="1"/>
      <c r="R7" s="1"/>
      <c r="T7" s="1">
        <v>6</v>
      </c>
      <c r="U7" s="11">
        <f t="shared" si="5"/>
        <v>28.370382245120012</v>
      </c>
      <c r="V7" s="3">
        <f t="shared" si="8"/>
        <v>170.22229347072007</v>
      </c>
      <c r="W7" s="3">
        <f t="shared" si="6"/>
        <v>134.5291511330098</v>
      </c>
    </row>
    <row r="8" spans="1:23" x14ac:dyDescent="0.2">
      <c r="A8" s="13" t="s">
        <v>26</v>
      </c>
      <c r="B8" s="9">
        <f>B7/(1+B4/12)</f>
        <v>9.4874924634079072</v>
      </c>
      <c r="D8" s="1">
        <v>7</v>
      </c>
      <c r="E8" s="3">
        <f t="shared" si="1"/>
        <v>2722.708045495739</v>
      </c>
      <c r="F8" s="3">
        <f t="shared" si="2"/>
        <v>19058.956318470173</v>
      </c>
      <c r="G8" s="3">
        <f t="shared" si="0"/>
        <v>18405.036471949603</v>
      </c>
      <c r="I8" s="4"/>
      <c r="L8" s="1">
        <v>7</v>
      </c>
      <c r="M8" s="11">
        <f t="shared" si="3"/>
        <v>25</v>
      </c>
      <c r="N8" s="3">
        <f t="shared" si="7"/>
        <v>175</v>
      </c>
      <c r="O8" s="3">
        <f t="shared" si="4"/>
        <v>152.34803125743494</v>
      </c>
      <c r="T8" s="1">
        <v>7</v>
      </c>
      <c r="U8" s="11">
        <f t="shared" si="5"/>
        <v>30.072605179827217</v>
      </c>
      <c r="V8" s="3">
        <f t="shared" si="8"/>
        <v>210.50823625879053</v>
      </c>
      <c r="W8" s="3">
        <f t="shared" si="6"/>
        <v>159.96895855880339</v>
      </c>
    </row>
    <row r="9" spans="1:23" x14ac:dyDescent="0.2">
      <c r="D9" s="1">
        <v>8</v>
      </c>
      <c r="E9" s="3">
        <f t="shared" si="1"/>
        <v>2722.708045495739</v>
      </c>
      <c r="F9" s="3">
        <f t="shared" si="2"/>
        <v>21781.664363965912</v>
      </c>
      <c r="G9" s="3">
        <f t="shared" si="0"/>
        <v>20929.679001506302</v>
      </c>
      <c r="L9" s="1">
        <v>8</v>
      </c>
      <c r="M9" s="11">
        <f t="shared" si="3"/>
        <v>25</v>
      </c>
      <c r="N9" s="3">
        <f t="shared" si="7"/>
        <v>200</v>
      </c>
      <c r="O9" s="3">
        <f t="shared" si="4"/>
        <v>170.69807423802231</v>
      </c>
      <c r="T9" s="1">
        <v>8</v>
      </c>
      <c r="U9" s="11">
        <f t="shared" si="5"/>
        <v>31.876961490616846</v>
      </c>
      <c r="V9" s="3">
        <f t="shared" si="8"/>
        <v>255.01569192493477</v>
      </c>
      <c r="W9" s="3">
        <f t="shared" si="6"/>
        <v>186.33746821135333</v>
      </c>
    </row>
    <row r="10" spans="1:23" x14ac:dyDescent="0.2">
      <c r="D10" s="1">
        <v>9</v>
      </c>
      <c r="E10" s="3">
        <f t="shared" si="1"/>
        <v>2722.708045495739</v>
      </c>
      <c r="F10" s="3">
        <f t="shared" si="2"/>
        <v>24504.372409461652</v>
      </c>
      <c r="G10" s="3">
        <f t="shared" si="0"/>
        <v>23428.745150939892</v>
      </c>
      <c r="L10" s="1">
        <v>9</v>
      </c>
      <c r="M10" s="11">
        <f t="shared" si="3"/>
        <v>25</v>
      </c>
      <c r="N10" s="3">
        <f t="shared" si="7"/>
        <v>225</v>
      </c>
      <c r="O10" s="3">
        <f t="shared" si="4"/>
        <v>188.26993482134816</v>
      </c>
      <c r="T10" s="1">
        <v>9</v>
      </c>
      <c r="U10" s="11">
        <f t="shared" si="5"/>
        <v>33.789579180053856</v>
      </c>
      <c r="V10" s="3">
        <f t="shared" si="8"/>
        <v>304.10621262048471</v>
      </c>
      <c r="W10" s="3">
        <f t="shared" si="6"/>
        <v>213.66099119426809</v>
      </c>
    </row>
    <row r="11" spans="1:23" x14ac:dyDescent="0.2">
      <c r="B11" s="3"/>
      <c r="C11" s="3"/>
      <c r="D11" s="1">
        <v>10</v>
      </c>
      <c r="E11" s="3">
        <f t="shared" si="1"/>
        <v>2722.708045495739</v>
      </c>
      <c r="F11" s="3">
        <f t="shared" si="2"/>
        <v>27227.080454957391</v>
      </c>
      <c r="G11" s="3">
        <f t="shared" si="0"/>
        <v>25902.426921989936</v>
      </c>
      <c r="L11" s="1">
        <v>10</v>
      </c>
      <c r="M11" s="11">
        <f t="shared" si="3"/>
        <v>25</v>
      </c>
      <c r="N11" s="3">
        <f t="shared" si="7"/>
        <v>250</v>
      </c>
      <c r="O11" s="3">
        <f t="shared" si="4"/>
        <v>205.08707496878881</v>
      </c>
      <c r="T11" s="1">
        <v>10</v>
      </c>
      <c r="U11" s="11">
        <f t="shared" si="5"/>
        <v>35.816953930857089</v>
      </c>
      <c r="V11" s="3">
        <f t="shared" si="8"/>
        <v>358.1695393085709</v>
      </c>
      <c r="W11" s="3">
        <f t="shared" si="6"/>
        <v>241.96650712171387</v>
      </c>
    </row>
    <row r="12" spans="1:23" x14ac:dyDescent="0.2">
      <c r="B12" s="3"/>
      <c r="D12" s="1">
        <v>11</v>
      </c>
      <c r="E12" s="3">
        <f t="shared" si="1"/>
        <v>2722.708045495739</v>
      </c>
      <c r="F12" s="3">
        <f t="shared" si="2"/>
        <v>29949.788500453131</v>
      </c>
      <c r="G12" s="3">
        <f t="shared" si="0"/>
        <v>28350.91503899396</v>
      </c>
      <c r="L12" s="1">
        <v>11</v>
      </c>
      <c r="M12" s="11">
        <f t="shared" si="3"/>
        <v>25</v>
      </c>
      <c r="N12" s="3">
        <f t="shared" si="7"/>
        <v>275</v>
      </c>
      <c r="O12" s="3">
        <f t="shared" si="4"/>
        <v>221.17233575065467</v>
      </c>
      <c r="T12" s="1">
        <v>11</v>
      </c>
      <c r="U12" s="11">
        <f t="shared" si="5"/>
        <v>37.96597116670852</v>
      </c>
      <c r="V12" s="3">
        <f t="shared" si="8"/>
        <v>417.62568283379375</v>
      </c>
      <c r="W12" s="3">
        <f t="shared" si="6"/>
        <v>271.28168009992157</v>
      </c>
    </row>
    <row r="13" spans="1:23" x14ac:dyDescent="0.2">
      <c r="B13" s="3"/>
      <c r="D13" s="1">
        <v>12</v>
      </c>
      <c r="E13" s="3">
        <f t="shared" si="1"/>
        <v>2722.708045495739</v>
      </c>
      <c r="F13" s="3">
        <f t="shared" si="2"/>
        <v>32672.496545948867</v>
      </c>
      <c r="G13" s="3">
        <f t="shared" si="0"/>
        <v>30774.398956845554</v>
      </c>
      <c r="L13" s="1">
        <v>12</v>
      </c>
      <c r="M13" s="11">
        <f t="shared" si="3"/>
        <v>25</v>
      </c>
      <c r="N13" s="3">
        <f t="shared" si="7"/>
        <v>300</v>
      </c>
      <c r="O13" s="3">
        <f t="shared" si="4"/>
        <v>236.54795267449691</v>
      </c>
      <c r="T13" s="1">
        <v>12</v>
      </c>
      <c r="U13" s="11">
        <f t="shared" si="5"/>
        <v>40.243929436711035</v>
      </c>
      <c r="V13" s="3">
        <f t="shared" si="8"/>
        <v>482.92715324053245</v>
      </c>
      <c r="W13" s="3">
        <f t="shared" si="6"/>
        <v>301.63487507613655</v>
      </c>
    </row>
    <row r="14" spans="1:23" x14ac:dyDescent="0.2">
      <c r="B14" s="3"/>
      <c r="D14" s="1">
        <v>13</v>
      </c>
      <c r="E14" s="3">
        <f t="shared" si="1"/>
        <v>2722.708045495739</v>
      </c>
      <c r="F14" s="3">
        <f t="shared" si="2"/>
        <v>35395.204591444606</v>
      </c>
      <c r="G14" s="3">
        <f t="shared" si="0"/>
        <v>33173.066868904833</v>
      </c>
      <c r="L14" s="1">
        <v>13</v>
      </c>
      <c r="M14" s="11">
        <f t="shared" si="3"/>
        <v>25</v>
      </c>
      <c r="N14" s="3">
        <f t="shared" si="7"/>
        <v>325</v>
      </c>
      <c r="O14" s="3">
        <f t="shared" si="4"/>
        <v>251.23557065101798</v>
      </c>
      <c r="T14" s="1">
        <v>13</v>
      </c>
      <c r="U14" s="11">
        <f t="shared" si="5"/>
        <v>42.658565202913707</v>
      </c>
      <c r="V14" s="3">
        <f t="shared" si="8"/>
        <v>554.56134763787816</v>
      </c>
      <c r="W14" s="3">
        <f t="shared" si="6"/>
        <v>333.05517456323417</v>
      </c>
    </row>
    <row r="15" spans="1:23" x14ac:dyDescent="0.2">
      <c r="D15" s="1">
        <v>14</v>
      </c>
      <c r="E15" s="3">
        <f t="shared" si="1"/>
        <v>2722.708045495739</v>
      </c>
      <c r="F15" s="3">
        <f t="shared" si="2"/>
        <v>38117.912636940346</v>
      </c>
      <c r="G15" s="3">
        <f t="shared" si="0"/>
        <v>35547.105714861667</v>
      </c>
      <c r="L15" s="1">
        <v>14</v>
      </c>
      <c r="M15" s="11">
        <f t="shared" si="3"/>
        <v>25</v>
      </c>
      <c r="N15" s="3">
        <f t="shared" si="7"/>
        <v>350</v>
      </c>
      <c r="O15" s="3">
        <f t="shared" si="4"/>
        <v>265.25625860590134</v>
      </c>
      <c r="T15" s="1">
        <v>14</v>
      </c>
      <c r="U15" s="11">
        <f t="shared" si="5"/>
        <v>45.218079115088521</v>
      </c>
      <c r="V15" s="3">
        <f t="shared" si="8"/>
        <v>633.05310761123928</v>
      </c>
      <c r="W15" s="3">
        <f t="shared" si="6"/>
        <v>365.57239574840196</v>
      </c>
    </row>
    <row r="16" spans="1:23" x14ac:dyDescent="0.2">
      <c r="D16" s="1">
        <v>15</v>
      </c>
      <c r="E16" s="3">
        <f t="shared" si="1"/>
        <v>2722.708045495739</v>
      </c>
      <c r="F16" s="3">
        <f t="shared" si="2"/>
        <v>40840.620682436085</v>
      </c>
      <c r="G16" s="3">
        <f t="shared" si="0"/>
        <v>37896.701188551895</v>
      </c>
      <c r="L16" s="1">
        <v>15</v>
      </c>
      <c r="M16" s="11">
        <f t="shared" si="3"/>
        <v>25</v>
      </c>
      <c r="N16" s="3">
        <f t="shared" si="7"/>
        <v>375</v>
      </c>
      <c r="O16" s="3">
        <f t="shared" si="4"/>
        <v>278.63052374569475</v>
      </c>
      <c r="T16" s="1">
        <v>15</v>
      </c>
      <c r="U16" s="11">
        <f t="shared" si="5"/>
        <v>47.931163861993852</v>
      </c>
      <c r="V16" s="3">
        <f t="shared" si="8"/>
        <v>718.96745792990782</v>
      </c>
      <c r="W16" s="3">
        <f t="shared" si="6"/>
        <v>399.2171079944776</v>
      </c>
    </row>
    <row r="17" spans="2:23" x14ac:dyDescent="0.2">
      <c r="D17" s="1">
        <v>16</v>
      </c>
      <c r="E17" s="3">
        <f t="shared" si="1"/>
        <v>2722.708045495739</v>
      </c>
      <c r="F17" s="3">
        <f t="shared" si="2"/>
        <v>43563.328727931825</v>
      </c>
      <c r="G17" s="3">
        <f t="shared" si="0"/>
        <v>40222.037745726724</v>
      </c>
      <c r="L17" s="1">
        <v>16</v>
      </c>
      <c r="M17" s="11">
        <f t="shared" si="3"/>
        <v>25</v>
      </c>
      <c r="N17" s="3">
        <f t="shared" si="7"/>
        <v>400</v>
      </c>
      <c r="O17" s="3">
        <f t="shared" si="4"/>
        <v>291.37832548569378</v>
      </c>
      <c r="T17" s="1">
        <v>16</v>
      </c>
      <c r="U17" s="11">
        <f t="shared" si="5"/>
        <v>50.807033693713464</v>
      </c>
      <c r="V17" s="3">
        <f t="shared" si="8"/>
        <v>812.91253909941543</v>
      </c>
      <c r="W17" s="3">
        <f t="shared" si="6"/>
        <v>434.02065074271383</v>
      </c>
    </row>
    <row r="18" spans="2:23" x14ac:dyDescent="0.2">
      <c r="D18" s="1">
        <v>17</v>
      </c>
      <c r="E18" s="3">
        <f t="shared" si="1"/>
        <v>2722.708045495739</v>
      </c>
      <c r="F18" s="3">
        <f t="shared" si="2"/>
        <v>46286.036773427564</v>
      </c>
      <c r="G18" s="3">
        <f t="shared" si="0"/>
        <v>42523.298611775768</v>
      </c>
      <c r="L18" s="1">
        <v>17</v>
      </c>
      <c r="M18" s="11">
        <f t="shared" si="3"/>
        <v>25</v>
      </c>
      <c r="N18" s="3">
        <f t="shared" si="7"/>
        <v>425</v>
      </c>
      <c r="O18" s="3">
        <f t="shared" si="4"/>
        <v>303.51908904759767</v>
      </c>
      <c r="T18" s="1">
        <v>17</v>
      </c>
      <c r="U18" s="11">
        <f t="shared" si="5"/>
        <v>53.855455715336277</v>
      </c>
      <c r="V18" s="3">
        <f t="shared" si="8"/>
        <v>915.54274716071666</v>
      </c>
      <c r="W18" s="3">
        <f t="shared" si="6"/>
        <v>470.01515182594369</v>
      </c>
    </row>
    <row r="19" spans="2:23" x14ac:dyDescent="0.2">
      <c r="D19" s="1">
        <v>18</v>
      </c>
      <c r="E19" s="3">
        <f t="shared" si="1"/>
        <v>2722.708045495739</v>
      </c>
      <c r="F19" s="3">
        <f t="shared" si="2"/>
        <v>49008.744818923304</v>
      </c>
      <c r="G19" s="3">
        <f t="shared" si="0"/>
        <v>44800.665789403814</v>
      </c>
      <c r="L19" s="1">
        <v>18</v>
      </c>
      <c r="M19" s="11">
        <f t="shared" si="3"/>
        <v>25</v>
      </c>
      <c r="N19" s="3">
        <f t="shared" si="7"/>
        <v>450</v>
      </c>
      <c r="O19" s="3">
        <f t="shared" si="4"/>
        <v>315.07171873453046</v>
      </c>
      <c r="T19" s="1">
        <v>18</v>
      </c>
      <c r="U19" s="11">
        <f t="shared" si="5"/>
        <v>57.086783058256458</v>
      </c>
      <c r="V19" s="3">
        <f t="shared" si="8"/>
        <v>1027.5620950486164</v>
      </c>
      <c r="W19" s="3">
        <f t="shared" si="6"/>
        <v>507.23354620130129</v>
      </c>
    </row>
    <row r="20" spans="2:23" x14ac:dyDescent="0.2">
      <c r="B20" s="18"/>
      <c r="D20" s="1">
        <v>19</v>
      </c>
      <c r="E20" s="3">
        <f t="shared" si="1"/>
        <v>2722.708045495739</v>
      </c>
      <c r="F20" s="3">
        <f t="shared" si="2"/>
        <v>51731.452864419043</v>
      </c>
      <c r="G20" s="3">
        <f t="shared" si="0"/>
        <v>47054.320066261607</v>
      </c>
      <c r="L20" s="1">
        <v>19</v>
      </c>
      <c r="M20" s="11">
        <f t="shared" si="3"/>
        <v>25</v>
      </c>
      <c r="N20" s="3">
        <f t="shared" si="7"/>
        <v>475</v>
      </c>
      <c r="O20" s="3">
        <f t="shared" si="4"/>
        <v>326.05461089085401</v>
      </c>
      <c r="T20" s="1">
        <v>19</v>
      </c>
      <c r="U20" s="11">
        <f t="shared" si="5"/>
        <v>60.511990041751851</v>
      </c>
      <c r="V20" s="3">
        <f t="shared" si="8"/>
        <v>1149.7278107932852</v>
      </c>
      <c r="W20" s="3">
        <f t="shared" si="6"/>
        <v>545.70959511187016</v>
      </c>
    </row>
    <row r="21" spans="2:23" x14ac:dyDescent="0.2">
      <c r="D21" s="1">
        <v>20</v>
      </c>
      <c r="E21" s="3">
        <f t="shared" si="1"/>
        <v>2722.708045495739</v>
      </c>
      <c r="F21" s="3">
        <f t="shared" si="2"/>
        <v>54454.160909914783</v>
      </c>
      <c r="G21" s="3">
        <f t="shared" si="0"/>
        <v>49284.441022531151</v>
      </c>
      <c r="L21" s="1">
        <v>20</v>
      </c>
      <c r="M21" s="11">
        <f t="shared" si="3"/>
        <v>1025</v>
      </c>
      <c r="N21" s="3">
        <f t="shared" si="7"/>
        <v>20500</v>
      </c>
      <c r="O21" s="3">
        <f t="shared" si="4"/>
        <v>13795.912328715183</v>
      </c>
      <c r="T21" s="1">
        <v>20</v>
      </c>
      <c r="U21" s="11">
        <f t="shared" si="5"/>
        <v>64.142709444256965</v>
      </c>
      <c r="V21" s="3">
        <f t="shared" si="8"/>
        <v>1282.8541888851394</v>
      </c>
      <c r="W21" s="3">
        <f t="shared" si="6"/>
        <v>585.47790568682422</v>
      </c>
    </row>
    <row r="22" spans="2:23" x14ac:dyDescent="0.2">
      <c r="D22" s="1">
        <v>21</v>
      </c>
      <c r="E22" s="3">
        <f t="shared" si="1"/>
        <v>2722.708045495739</v>
      </c>
      <c r="F22" s="3">
        <f t="shared" si="2"/>
        <v>57176.868955410522</v>
      </c>
      <c r="G22" s="3">
        <f t="shared" si="0"/>
        <v>51491.207038465393</v>
      </c>
      <c r="L22" s="1">
        <v>21</v>
      </c>
      <c r="M22" s="11">
        <f t="shared" si="3"/>
        <v>0</v>
      </c>
      <c r="N22" s="3">
        <f t="shared" si="7"/>
        <v>0</v>
      </c>
      <c r="O22" s="3">
        <f t="shared" si="4"/>
        <v>0</v>
      </c>
      <c r="T22" s="1">
        <v>21</v>
      </c>
      <c r="U22" s="11">
        <f t="shared" si="5"/>
        <v>67.991272010912397</v>
      </c>
      <c r="V22" s="3">
        <f t="shared" si="8"/>
        <v>1427.8167122291604</v>
      </c>
      <c r="W22" s="3">
        <f t="shared" si="6"/>
        <v>626.57395098984171</v>
      </c>
    </row>
    <row r="23" spans="2:23" x14ac:dyDescent="0.2">
      <c r="D23" s="1">
        <v>22</v>
      </c>
      <c r="E23" s="3">
        <f t="shared" si="1"/>
        <v>2722.708045495739</v>
      </c>
      <c r="F23" s="3">
        <f t="shared" si="2"/>
        <v>59899.577000906262</v>
      </c>
      <c r="G23" s="3">
        <f t="shared" si="0"/>
        <v>53674.795301882907</v>
      </c>
      <c r="L23" s="1">
        <v>22</v>
      </c>
      <c r="M23" s="11">
        <f t="shared" si="3"/>
        <v>0</v>
      </c>
      <c r="N23" s="3">
        <f t="shared" si="7"/>
        <v>0</v>
      </c>
      <c r="O23" s="3">
        <f t="shared" si="4"/>
        <v>0</v>
      </c>
      <c r="T23" s="1">
        <v>22</v>
      </c>
      <c r="U23" s="11">
        <f t="shared" si="5"/>
        <v>72.070748331567131</v>
      </c>
      <c r="V23" s="3">
        <f t="shared" si="8"/>
        <v>1585.556463294477</v>
      </c>
      <c r="W23" s="3">
        <f t="shared" si="6"/>
        <v>669.03409052578331</v>
      </c>
    </row>
    <row r="24" spans="2:23" x14ac:dyDescent="0.2">
      <c r="D24" s="1">
        <v>23</v>
      </c>
      <c r="E24" s="3">
        <f t="shared" si="1"/>
        <v>2722.708045495739</v>
      </c>
      <c r="F24" s="3">
        <f t="shared" si="2"/>
        <v>62622.285046402001</v>
      </c>
      <c r="G24" s="3">
        <f t="shared" si="0"/>
        <v>55835.381815617693</v>
      </c>
      <c r="L24" s="1">
        <v>23</v>
      </c>
      <c r="M24" s="11">
        <f t="shared" si="3"/>
        <v>0</v>
      </c>
      <c r="N24" s="3">
        <f t="shared" si="7"/>
        <v>0</v>
      </c>
      <c r="O24" s="3">
        <f t="shared" si="4"/>
        <v>0</v>
      </c>
      <c r="T24" s="1">
        <v>23</v>
      </c>
      <c r="U24" s="11">
        <f t="shared" si="5"/>
        <v>76.394993231461171</v>
      </c>
      <c r="V24" s="3">
        <f t="shared" si="8"/>
        <v>1757.0848443236068</v>
      </c>
      <c r="W24" s="3">
        <f t="shared" si="6"/>
        <v>712.89559121584784</v>
      </c>
    </row>
    <row r="25" spans="2:23" x14ac:dyDescent="0.2">
      <c r="D25" s="1">
        <v>24</v>
      </c>
      <c r="E25" s="3">
        <f t="shared" si="1"/>
        <v>2722.708045495739</v>
      </c>
      <c r="F25" s="3">
        <f t="shared" si="2"/>
        <v>65344.993091897733</v>
      </c>
      <c r="G25" s="3">
        <f t="shared" si="0"/>
        <v>57973.141404924267</v>
      </c>
      <c r="L25" s="1">
        <v>24</v>
      </c>
      <c r="M25" s="11">
        <f t="shared" si="3"/>
        <v>0</v>
      </c>
      <c r="N25" s="3">
        <f t="shared" si="7"/>
        <v>0</v>
      </c>
      <c r="O25" s="3">
        <f t="shared" si="4"/>
        <v>0</v>
      </c>
      <c r="T25" s="1">
        <v>24</v>
      </c>
      <c r="U25" s="11">
        <f t="shared" si="5"/>
        <v>80.978692825348844</v>
      </c>
      <c r="V25" s="3">
        <f t="shared" si="8"/>
        <v>1943.4886278083723</v>
      </c>
      <c r="W25" s="3">
        <f t="shared" si="6"/>
        <v>758.19664885163752</v>
      </c>
    </row>
    <row r="26" spans="2:23" x14ac:dyDescent="0.2">
      <c r="D26" s="1">
        <v>25</v>
      </c>
      <c r="E26" s="3">
        <f t="shared" si="1"/>
        <v>2722.708045495739</v>
      </c>
      <c r="F26" s="3">
        <f t="shared" si="2"/>
        <v>68067.70113739348</v>
      </c>
      <c r="G26" s="3">
        <f t="shared" si="0"/>
        <v>60088.247724838599</v>
      </c>
      <c r="L26" s="1">
        <v>25</v>
      </c>
      <c r="M26" s="11">
        <f t="shared" si="3"/>
        <v>0</v>
      </c>
      <c r="N26" s="3">
        <f t="shared" si="7"/>
        <v>0</v>
      </c>
      <c r="O26" s="3">
        <f t="shared" si="4"/>
        <v>0</v>
      </c>
      <c r="T26" s="1">
        <v>25</v>
      </c>
      <c r="U26" s="11">
        <f t="shared" si="5"/>
        <v>85.837414394869768</v>
      </c>
      <c r="V26" s="3">
        <f t="shared" si="8"/>
        <v>2145.9353598717444</v>
      </c>
      <c r="W26" s="3">
        <f t="shared" si="6"/>
        <v>804.97641003879767</v>
      </c>
    </row>
    <row r="27" spans="2:23" x14ac:dyDescent="0.2">
      <c r="D27" s="1">
        <v>26</v>
      </c>
      <c r="E27" s="3">
        <f t="shared" si="1"/>
        <v>2722.708045495739</v>
      </c>
      <c r="F27" s="3">
        <f t="shared" si="2"/>
        <v>70790.409182889212</v>
      </c>
      <c r="G27" s="3">
        <f t="shared" si="0"/>
        <v>62180.873267494673</v>
      </c>
      <c r="L27" s="1">
        <v>26</v>
      </c>
      <c r="M27" s="11">
        <f t="shared" si="3"/>
        <v>0</v>
      </c>
      <c r="N27" s="3">
        <f t="shared" si="7"/>
        <v>0</v>
      </c>
      <c r="O27" s="3">
        <f t="shared" si="4"/>
        <v>0</v>
      </c>
      <c r="T27" s="1">
        <v>26</v>
      </c>
      <c r="U27" s="11">
        <f t="shared" si="5"/>
        <v>90.987659258561962</v>
      </c>
      <c r="V27" s="3">
        <f t="shared" si="8"/>
        <v>2365.679140722611</v>
      </c>
      <c r="W27" s="3">
        <f t="shared" si="6"/>
        <v>853.27499464112566</v>
      </c>
    </row>
    <row r="28" spans="2:23" x14ac:dyDescent="0.2">
      <c r="D28" s="1">
        <v>27</v>
      </c>
      <c r="E28" s="3">
        <f t="shared" si="1"/>
        <v>2722.708045495739</v>
      </c>
      <c r="F28" s="3">
        <f t="shared" si="2"/>
        <v>73513.117228384959</v>
      </c>
      <c r="G28" s="3">
        <f t="shared" si="0"/>
        <v>64251.1893693975</v>
      </c>
      <c r="L28" s="1">
        <v>27</v>
      </c>
      <c r="M28" s="11">
        <f t="shared" si="3"/>
        <v>0</v>
      </c>
      <c r="N28" s="3">
        <f t="shared" si="7"/>
        <v>0</v>
      </c>
      <c r="O28" s="3">
        <f t="shared" si="4"/>
        <v>0</v>
      </c>
      <c r="T28" s="1">
        <v>27</v>
      </c>
      <c r="U28" s="11">
        <f t="shared" si="5"/>
        <v>96.446918814075687</v>
      </c>
      <c r="V28" s="3">
        <f t="shared" si="8"/>
        <v>2604.0668079800434</v>
      </c>
      <c r="W28" s="3">
        <f t="shared" si="6"/>
        <v>903.13351873628017</v>
      </c>
    </row>
    <row r="29" spans="2:23" x14ac:dyDescent="0.2">
      <c r="D29" s="1">
        <v>28</v>
      </c>
      <c r="E29" s="3">
        <f t="shared" si="1"/>
        <v>2722.708045495739</v>
      </c>
      <c r="F29" s="3">
        <f t="shared" si="2"/>
        <v>76235.825273880691</v>
      </c>
      <c r="G29" s="3">
        <f t="shared" si="0"/>
        <v>66299.3662186523</v>
      </c>
      <c r="L29" s="1">
        <v>28</v>
      </c>
      <c r="M29" s="11">
        <f t="shared" si="3"/>
        <v>0</v>
      </c>
      <c r="N29" s="3">
        <f t="shared" si="7"/>
        <v>0</v>
      </c>
      <c r="O29" s="3">
        <f t="shared" si="4"/>
        <v>0</v>
      </c>
      <c r="T29" s="1">
        <v>28</v>
      </c>
      <c r="U29" s="11">
        <f t="shared" si="5"/>
        <v>102.23373394292024</v>
      </c>
      <c r="V29" s="3">
        <f t="shared" si="8"/>
        <v>2862.5445504017666</v>
      </c>
      <c r="W29" s="3">
        <f t="shared" si="6"/>
        <v>954.59411809447272</v>
      </c>
    </row>
    <row r="30" spans="2:23" x14ac:dyDescent="0.2">
      <c r="D30" s="1">
        <v>29</v>
      </c>
      <c r="E30" s="3">
        <f t="shared" si="1"/>
        <v>2722.708045495739</v>
      </c>
      <c r="F30" s="3">
        <f t="shared" si="2"/>
        <v>78958.533319376438</v>
      </c>
      <c r="G30" s="3">
        <f t="shared" si="0"/>
        <v>68325.57286215057</v>
      </c>
      <c r="L30" s="1">
        <v>29</v>
      </c>
      <c r="M30" s="11">
        <f t="shared" si="3"/>
        <v>0</v>
      </c>
      <c r="N30" s="3">
        <f t="shared" si="7"/>
        <v>0</v>
      </c>
      <c r="O30" s="3">
        <f t="shared" si="4"/>
        <v>0</v>
      </c>
      <c r="T30" s="1">
        <v>29</v>
      </c>
      <c r="U30" s="11">
        <f t="shared" si="5"/>
        <v>108.36775797949545</v>
      </c>
      <c r="V30" s="3">
        <f t="shared" si="8"/>
        <v>3142.6649814053681</v>
      </c>
      <c r="W30" s="3">
        <f t="shared" si="6"/>
        <v>1007.6999721917614</v>
      </c>
    </row>
    <row r="31" spans="2:23" x14ac:dyDescent="0.2">
      <c r="D31" s="1">
        <v>30</v>
      </c>
      <c r="E31" s="3">
        <f t="shared" si="1"/>
        <v>2722.708045495739</v>
      </c>
      <c r="F31" s="3">
        <f t="shared" si="2"/>
        <v>81681.24136487217</v>
      </c>
      <c r="G31" s="3">
        <f t="shared" si="0"/>
        <v>70329.977212712896</v>
      </c>
      <c r="L31" s="1">
        <v>30</v>
      </c>
      <c r="M31" s="11">
        <f t="shared" si="3"/>
        <v>0</v>
      </c>
      <c r="N31" s="3">
        <f t="shared" si="7"/>
        <v>0</v>
      </c>
      <c r="O31" s="3">
        <f t="shared" si="4"/>
        <v>0</v>
      </c>
      <c r="T31" s="1">
        <v>30</v>
      </c>
      <c r="U31" s="11">
        <f t="shared" si="5"/>
        <v>114.86982345826519</v>
      </c>
      <c r="V31" s="3">
        <f t="shared" si="8"/>
        <v>3446.0947037479555</v>
      </c>
      <c r="W31" s="3">
        <f t="shared" si="6"/>
        <v>1062.4953287698281</v>
      </c>
    </row>
    <row r="32" spans="2:23" x14ac:dyDescent="0.2">
      <c r="D32" s="1">
        <v>31</v>
      </c>
      <c r="E32" s="3">
        <f t="shared" si="1"/>
        <v>2722.708045495739</v>
      </c>
      <c r="F32" s="3">
        <f t="shared" si="2"/>
        <v>84403.949410367917</v>
      </c>
      <c r="G32" s="3">
        <f t="shared" si="0"/>
        <v>72312.746056189077</v>
      </c>
      <c r="L32" s="1">
        <v>31</v>
      </c>
      <c r="M32" s="11">
        <f t="shared" si="3"/>
        <v>0</v>
      </c>
      <c r="N32" s="3">
        <f t="shared" si="7"/>
        <v>0</v>
      </c>
      <c r="O32" s="3">
        <f t="shared" si="4"/>
        <v>0</v>
      </c>
      <c r="T32" s="1">
        <v>31</v>
      </c>
      <c r="U32" s="11">
        <f t="shared" si="5"/>
        <v>121.76201286576114</v>
      </c>
      <c r="V32" s="3">
        <f t="shared" si="8"/>
        <v>3774.622398838595</v>
      </c>
      <c r="W32" s="3">
        <f t="shared" si="6"/>
        <v>1119.025528954377</v>
      </c>
    </row>
    <row r="33" spans="4:23" x14ac:dyDescent="0.2">
      <c r="D33" s="1">
        <v>32</v>
      </c>
      <c r="E33" s="3">
        <f t="shared" si="1"/>
        <v>2722.708045495739</v>
      </c>
      <c r="F33" s="3">
        <f t="shared" si="2"/>
        <v>87126.657455863649</v>
      </c>
      <c r="G33" s="3">
        <f t="shared" si="0"/>
        <v>74274.045058515505</v>
      </c>
      <c r="L33" s="1">
        <v>32</v>
      </c>
      <c r="M33" s="11">
        <f t="shared" si="3"/>
        <v>0</v>
      </c>
      <c r="N33" s="3">
        <f t="shared" si="7"/>
        <v>0</v>
      </c>
      <c r="O33" s="3">
        <f t="shared" si="4"/>
        <v>0</v>
      </c>
      <c r="T33" s="1">
        <v>32</v>
      </c>
      <c r="U33" s="11">
        <f t="shared" si="5"/>
        <v>129.06773363770677</v>
      </c>
      <c r="V33" s="3">
        <f t="shared" si="8"/>
        <v>4130.1674764066165</v>
      </c>
      <c r="W33" s="3">
        <f t="shared" si="6"/>
        <v>1177.3370329445549</v>
      </c>
    </row>
    <row r="34" spans="4:23" x14ac:dyDescent="0.2">
      <c r="D34" s="1">
        <v>33</v>
      </c>
      <c r="E34" s="3">
        <f t="shared" si="1"/>
        <v>2722.708045495739</v>
      </c>
      <c r="F34" s="3">
        <f t="shared" si="2"/>
        <v>89849.365501359382</v>
      </c>
      <c r="G34" s="3">
        <f t="shared" si="0"/>
        <v>76214.038772730462</v>
      </c>
      <c r="L34" s="1">
        <v>33</v>
      </c>
      <c r="M34" s="11">
        <f t="shared" si="3"/>
        <v>0</v>
      </c>
      <c r="N34" s="3">
        <f t="shared" si="7"/>
        <v>0</v>
      </c>
      <c r="O34" s="3">
        <f t="shared" si="4"/>
        <v>0</v>
      </c>
      <c r="T34" s="1">
        <v>33</v>
      </c>
      <c r="U34" s="11">
        <f t="shared" si="5"/>
        <v>136.81179765596917</v>
      </c>
      <c r="V34" s="3">
        <f t="shared" si="8"/>
        <v>4514.7893226469823</v>
      </c>
      <c r="W34" s="3">
        <f t="shared" si="6"/>
        <v>1237.4774462860737</v>
      </c>
    </row>
    <row r="35" spans="4:23" x14ac:dyDescent="0.2">
      <c r="D35" s="1">
        <v>34</v>
      </c>
      <c r="E35" s="3">
        <f t="shared" si="1"/>
        <v>2722.708045495739</v>
      </c>
      <c r="F35" s="3">
        <f t="shared" si="2"/>
        <v>92572.073546855128</v>
      </c>
      <c r="G35" s="3">
        <f t="shared" si="0"/>
        <v>78132.890645947118</v>
      </c>
      <c r="L35" s="1">
        <v>34</v>
      </c>
      <c r="M35" s="11">
        <f t="shared" si="3"/>
        <v>0</v>
      </c>
      <c r="N35" s="3">
        <f t="shared" si="7"/>
        <v>0</v>
      </c>
      <c r="O35" s="3">
        <f t="shared" si="4"/>
        <v>0</v>
      </c>
      <c r="T35" s="1">
        <v>34</v>
      </c>
      <c r="U35" s="11">
        <f t="shared" si="5"/>
        <v>145.02050551532736</v>
      </c>
      <c r="V35" s="3">
        <f t="shared" si="8"/>
        <v>4930.6971875211302</v>
      </c>
      <c r="W35" s="3">
        <f t="shared" si="6"/>
        <v>1299.4955467409704</v>
      </c>
    </row>
    <row r="36" spans="4:23" x14ac:dyDescent="0.2">
      <c r="D36" s="1">
        <v>35</v>
      </c>
      <c r="E36" s="3">
        <f t="shared" si="1"/>
        <v>2722.708045495739</v>
      </c>
      <c r="F36" s="3">
        <f t="shared" si="2"/>
        <v>95294.781592350861</v>
      </c>
      <c r="G36" s="3">
        <f t="shared" si="0"/>
        <v>80030.763026284723</v>
      </c>
      <c r="L36" s="1">
        <v>35</v>
      </c>
      <c r="M36" s="11">
        <f t="shared" si="3"/>
        <v>0</v>
      </c>
      <c r="N36" s="3">
        <f t="shared" si="7"/>
        <v>0</v>
      </c>
      <c r="O36" s="3">
        <f t="shared" si="4"/>
        <v>0</v>
      </c>
      <c r="T36" s="1">
        <v>35</v>
      </c>
      <c r="U36" s="11">
        <f t="shared" si="5"/>
        <v>153.72173584624701</v>
      </c>
      <c r="V36" s="3">
        <f t="shared" si="8"/>
        <v>5380.2607546186455</v>
      </c>
      <c r="W36" s="3">
        <f t="shared" si="6"/>
        <v>1363.4413117672514</v>
      </c>
    </row>
    <row r="37" spans="4:23" x14ac:dyDescent="0.2">
      <c r="D37" s="1">
        <v>36</v>
      </c>
      <c r="E37" s="3">
        <f t="shared" si="1"/>
        <v>2722.708045495739</v>
      </c>
      <c r="F37" s="3">
        <f t="shared" si="2"/>
        <v>98017.489637846607</v>
      </c>
      <c r="G37" s="3">
        <f t="shared" si="0"/>
        <v>81907.817169758389</v>
      </c>
      <c r="L37" s="1">
        <v>36</v>
      </c>
      <c r="M37" s="11">
        <f t="shared" si="3"/>
        <v>0</v>
      </c>
      <c r="N37" s="3">
        <f t="shared" si="7"/>
        <v>0</v>
      </c>
      <c r="O37" s="3">
        <f t="shared" si="4"/>
        <v>0</v>
      </c>
      <c r="T37" s="1">
        <v>36</v>
      </c>
      <c r="U37" s="11">
        <f t="shared" si="5"/>
        <v>162.94503999702184</v>
      </c>
      <c r="V37" s="3">
        <f t="shared" si="8"/>
        <v>5866.0214398927865</v>
      </c>
      <c r="W37" s="3">
        <f t="shared" si="6"/>
        <v>1429.3659466219317</v>
      </c>
    </row>
    <row r="38" spans="4:23" x14ac:dyDescent="0.2">
      <c r="D38" s="1">
        <v>37</v>
      </c>
      <c r="E38" s="3">
        <f t="shared" si="1"/>
        <v>2722.708045495739</v>
      </c>
      <c r="F38" s="3">
        <f t="shared" si="2"/>
        <v>100740.19768334234</v>
      </c>
      <c r="G38" s="3">
        <f t="shared" si="0"/>
        <v>83764.213247127176</v>
      </c>
      <c r="L38" s="1">
        <v>37</v>
      </c>
      <c r="M38" s="11">
        <f t="shared" si="3"/>
        <v>0</v>
      </c>
      <c r="N38" s="3">
        <f t="shared" si="7"/>
        <v>0</v>
      </c>
      <c r="O38" s="3">
        <f t="shared" si="4"/>
        <v>0</v>
      </c>
      <c r="T38" s="1">
        <v>37</v>
      </c>
      <c r="U38" s="11">
        <f t="shared" si="5"/>
        <v>172.72174239684315</v>
      </c>
      <c r="V38" s="3">
        <f t="shared" si="8"/>
        <v>6390.7044686831969</v>
      </c>
      <c r="W38" s="3">
        <f t="shared" si="6"/>
        <v>1497.3219131012861</v>
      </c>
    </row>
    <row r="39" spans="4:23" x14ac:dyDescent="0.2">
      <c r="D39" s="1">
        <v>38</v>
      </c>
      <c r="E39" s="3">
        <f t="shared" si="1"/>
        <v>2722.708045495739</v>
      </c>
      <c r="F39" s="3">
        <f t="shared" si="2"/>
        <v>103462.90572883809</v>
      </c>
      <c r="G39" s="3">
        <f t="shared" si="0"/>
        <v>85600.110350701434</v>
      </c>
      <c r="L39" s="1">
        <v>38</v>
      </c>
      <c r="M39" s="11">
        <f t="shared" si="3"/>
        <v>0</v>
      </c>
      <c r="N39" s="3">
        <f t="shared" si="7"/>
        <v>0</v>
      </c>
      <c r="O39" s="3">
        <f t="shared" si="4"/>
        <v>0</v>
      </c>
      <c r="T39" s="1">
        <v>38</v>
      </c>
      <c r="U39" s="11">
        <f t="shared" si="5"/>
        <v>183.08504694065377</v>
      </c>
      <c r="V39" s="3">
        <f t="shared" si="8"/>
        <v>6957.2317837448436</v>
      </c>
      <c r="W39" s="3">
        <f t="shared" si="6"/>
        <v>1567.3629589324278</v>
      </c>
    </row>
    <row r="40" spans="4:23" x14ac:dyDescent="0.2">
      <c r="D40" s="1">
        <v>39</v>
      </c>
      <c r="E40" s="3">
        <f t="shared" si="1"/>
        <v>2722.708045495739</v>
      </c>
      <c r="F40" s="3">
        <f t="shared" si="2"/>
        <v>106185.61377433382</v>
      </c>
      <c r="G40" s="3">
        <f t="shared" si="0"/>
        <v>87415.666501109095</v>
      </c>
      <c r="L40" s="1">
        <v>39</v>
      </c>
      <c r="M40" s="11">
        <f t="shared" si="3"/>
        <v>0</v>
      </c>
      <c r="N40" s="3">
        <f t="shared" si="7"/>
        <v>0</v>
      </c>
      <c r="O40" s="3">
        <f t="shared" si="4"/>
        <v>0</v>
      </c>
      <c r="T40" s="1">
        <v>39</v>
      </c>
      <c r="U40" s="11">
        <f t="shared" si="5"/>
        <v>194.07014975709302</v>
      </c>
      <c r="V40" s="3">
        <f t="shared" si="8"/>
        <v>7568.7358405266277</v>
      </c>
      <c r="W40" s="3">
        <f t="shared" si="6"/>
        <v>1639.5441478306318</v>
      </c>
    </row>
    <row r="41" spans="4:23" x14ac:dyDescent="0.2">
      <c r="D41" s="1">
        <v>40</v>
      </c>
      <c r="E41" s="3">
        <f t="shared" si="1"/>
        <v>2722.708045495739</v>
      </c>
      <c r="F41" s="3">
        <f t="shared" si="2"/>
        <v>108908.32181982957</v>
      </c>
      <c r="G41" s="3">
        <f t="shared" si="0"/>
        <v>89211.038654021278</v>
      </c>
      <c r="L41" s="1">
        <v>40</v>
      </c>
      <c r="M41" s="11">
        <f t="shared" si="3"/>
        <v>0</v>
      </c>
      <c r="N41" s="3">
        <f t="shared" si="7"/>
        <v>0</v>
      </c>
      <c r="O41" s="3">
        <f t="shared" si="4"/>
        <v>0</v>
      </c>
      <c r="T41" s="1">
        <v>40</v>
      </c>
      <c r="U41" s="11">
        <f t="shared" si="5"/>
        <v>205.71435874251858</v>
      </c>
      <c r="V41" s="3">
        <f t="shared" si="8"/>
        <v>8228.5743497007425</v>
      </c>
      <c r="W41" s="3">
        <f t="shared" si="6"/>
        <v>1713.9218902371488</v>
      </c>
    </row>
    <row r="42" spans="4:23" x14ac:dyDescent="0.2">
      <c r="D42" s="1">
        <v>41</v>
      </c>
      <c r="E42" s="3">
        <f t="shared" si="1"/>
        <v>2722.708045495739</v>
      </c>
      <c r="F42" s="3">
        <f t="shared" si="2"/>
        <v>111631.0298653253</v>
      </c>
      <c r="G42" s="3">
        <f t="shared" si="0"/>
        <v>90986.382706837627</v>
      </c>
      <c r="L42" s="1">
        <v>41</v>
      </c>
      <c r="M42" s="11">
        <f t="shared" si="3"/>
        <v>0</v>
      </c>
      <c r="N42" s="3">
        <f t="shared" si="7"/>
        <v>0</v>
      </c>
      <c r="O42" s="3">
        <f t="shared" si="4"/>
        <v>0</v>
      </c>
      <c r="T42" s="1">
        <v>41</v>
      </c>
      <c r="U42" s="11">
        <f t="shared" si="5"/>
        <v>218.05722026706968</v>
      </c>
      <c r="V42" s="3">
        <f t="shared" si="8"/>
        <v>8940.3460309498569</v>
      </c>
      <c r="W42" s="3">
        <f t="shared" si="6"/>
        <v>1790.55397475256</v>
      </c>
    </row>
    <row r="43" spans="4:23" x14ac:dyDescent="0.2">
      <c r="D43" s="1">
        <v>42</v>
      </c>
      <c r="E43" s="3">
        <f t="shared" si="1"/>
        <v>2722.708045495739</v>
      </c>
      <c r="F43" s="3">
        <f t="shared" si="2"/>
        <v>114353.73791082104</v>
      </c>
      <c r="G43" s="3">
        <f t="shared" si="0"/>
        <v>92741.853505331426</v>
      </c>
      <c r="L43" s="1">
        <v>42</v>
      </c>
      <c r="M43" s="11">
        <f t="shared" si="3"/>
        <v>0</v>
      </c>
      <c r="N43" s="3">
        <f t="shared" si="7"/>
        <v>0</v>
      </c>
      <c r="O43" s="3">
        <f t="shared" si="4"/>
        <v>0</v>
      </c>
      <c r="T43" s="1">
        <v>42</v>
      </c>
      <c r="U43" s="11">
        <f t="shared" si="5"/>
        <v>231.1406534830939</v>
      </c>
      <c r="V43" s="3">
        <f t="shared" si="8"/>
        <v>9707.9074462899443</v>
      </c>
      <c r="W43" s="3">
        <f t="shared" si="6"/>
        <v>1869.4996002810503</v>
      </c>
    </row>
    <row r="44" spans="4:23" x14ac:dyDescent="0.2">
      <c r="D44" s="1">
        <v>43</v>
      </c>
      <c r="E44" s="3">
        <f t="shared" si="1"/>
        <v>2722.708045495739</v>
      </c>
      <c r="F44" s="3">
        <f t="shared" si="2"/>
        <v>117076.44595631678</v>
      </c>
      <c r="G44" s="3">
        <f t="shared" si="0"/>
        <v>94477.60485025472</v>
      </c>
      <c r="L44" s="1">
        <v>43</v>
      </c>
      <c r="M44" s="11">
        <f t="shared" si="3"/>
        <v>0</v>
      </c>
      <c r="N44" s="3">
        <f t="shared" si="7"/>
        <v>0</v>
      </c>
      <c r="O44" s="3">
        <f t="shared" si="4"/>
        <v>0</v>
      </c>
      <c r="T44" s="1">
        <v>43</v>
      </c>
      <c r="U44" s="11">
        <f t="shared" si="5"/>
        <v>245.00909269207955</v>
      </c>
      <c r="V44" s="3">
        <f t="shared" si="8"/>
        <v>10535.390985759421</v>
      </c>
      <c r="W44" s="3">
        <f t="shared" si="6"/>
        <v>1950.8194089013341</v>
      </c>
    </row>
    <row r="45" spans="4:23" x14ac:dyDescent="0.2">
      <c r="D45" s="1">
        <v>44</v>
      </c>
      <c r="E45" s="3">
        <f t="shared" si="1"/>
        <v>2722.708045495739</v>
      </c>
      <c r="F45" s="3">
        <f t="shared" si="2"/>
        <v>119799.15400181252</v>
      </c>
      <c r="G45" s="3">
        <f t="shared" si="0"/>
        <v>96193.789503903943</v>
      </c>
      <c r="L45" s="1">
        <v>44</v>
      </c>
      <c r="M45" s="11">
        <f t="shared" si="3"/>
        <v>0</v>
      </c>
      <c r="N45" s="3">
        <f t="shared" si="7"/>
        <v>0</v>
      </c>
      <c r="O45" s="3">
        <f t="shared" si="4"/>
        <v>0</v>
      </c>
      <c r="T45" s="1">
        <v>44</v>
      </c>
      <c r="U45" s="11">
        <f t="shared" si="5"/>
        <v>259.70963825360434</v>
      </c>
      <c r="V45" s="3">
        <f t="shared" si="8"/>
        <v>11427.224083158591</v>
      </c>
      <c r="W45" s="3">
        <f t="shared" si="6"/>
        <v>2034.5755194802821</v>
      </c>
    </row>
    <row r="46" spans="4:23" x14ac:dyDescent="0.2">
      <c r="D46" s="1">
        <v>45</v>
      </c>
      <c r="E46" s="3">
        <f t="shared" si="1"/>
        <v>2722.708045495739</v>
      </c>
      <c r="F46" s="3">
        <f t="shared" si="2"/>
        <v>122521.86204730826</v>
      </c>
      <c r="G46" s="3">
        <f t="shared" si="0"/>
        <v>97890.559196645816</v>
      </c>
      <c r="L46" s="1">
        <v>45</v>
      </c>
      <c r="M46" s="11">
        <f t="shared" si="3"/>
        <v>0</v>
      </c>
      <c r="N46" s="3">
        <f t="shared" si="7"/>
        <v>0</v>
      </c>
      <c r="O46" s="3">
        <f t="shared" si="4"/>
        <v>0</v>
      </c>
      <c r="T46" s="1">
        <v>45</v>
      </c>
      <c r="U46" s="11">
        <f t="shared" si="5"/>
        <v>275.29221654882059</v>
      </c>
      <c r="V46" s="3">
        <f t="shared" si="8"/>
        <v>12388.149744696926</v>
      </c>
      <c r="W46" s="3">
        <f t="shared" si="6"/>
        <v>2120.831562045661</v>
      </c>
    </row>
    <row r="47" spans="4:23" x14ac:dyDescent="0.2">
      <c r="D47" s="1">
        <v>46</v>
      </c>
      <c r="E47" s="3">
        <f t="shared" si="1"/>
        <v>2722.708045495739</v>
      </c>
      <c r="F47" s="3">
        <f t="shared" si="2"/>
        <v>125244.570092804</v>
      </c>
      <c r="G47" s="3">
        <f t="shared" si="0"/>
        <v>99568.064633404269</v>
      </c>
      <c r="L47" s="1">
        <v>46</v>
      </c>
      <c r="M47" s="11">
        <f t="shared" si="3"/>
        <v>0</v>
      </c>
      <c r="N47" s="3">
        <f t="shared" si="7"/>
        <v>0</v>
      </c>
      <c r="O47" s="3">
        <f t="shared" si="4"/>
        <v>0</v>
      </c>
      <c r="T47" s="1">
        <v>46</v>
      </c>
      <c r="U47" s="11">
        <f t="shared" si="5"/>
        <v>291.80974954174985</v>
      </c>
      <c r="V47" s="3">
        <f t="shared" si="8"/>
        <v>13423.248478920494</v>
      </c>
      <c r="W47" s="3">
        <f t="shared" si="6"/>
        <v>2209.6527129347533</v>
      </c>
    </row>
    <row r="48" spans="4:23" x14ac:dyDescent="0.2">
      <c r="D48" s="1">
        <v>47</v>
      </c>
      <c r="E48" s="3">
        <f t="shared" si="1"/>
        <v>2722.708045495739</v>
      </c>
      <c r="F48" s="3">
        <f t="shared" si="2"/>
        <v>127967.27813829973</v>
      </c>
      <c r="G48" s="3">
        <f t="shared" si="0"/>
        <v>101226.4555001082</v>
      </c>
      <c r="L48" s="1">
        <v>47</v>
      </c>
      <c r="M48" s="11">
        <f t="shared" si="3"/>
        <v>0</v>
      </c>
      <c r="N48" s="3">
        <f t="shared" si="7"/>
        <v>0</v>
      </c>
      <c r="O48" s="3">
        <f t="shared" si="4"/>
        <v>0</v>
      </c>
      <c r="T48" s="1">
        <v>47</v>
      </c>
      <c r="U48" s="11">
        <f t="shared" si="5"/>
        <v>309.31833451425496</v>
      </c>
      <c r="V48" s="3">
        <f t="shared" si="8"/>
        <v>14537.961722169983</v>
      </c>
      <c r="W48" s="3">
        <f t="shared" si="6"/>
        <v>2301.1057307359833</v>
      </c>
    </row>
    <row r="49" spans="4:23" x14ac:dyDescent="0.2">
      <c r="D49" s="1">
        <v>48</v>
      </c>
      <c r="E49" s="3">
        <f t="shared" si="1"/>
        <v>2722.708045495739</v>
      </c>
      <c r="F49" s="3">
        <f t="shared" si="2"/>
        <v>130689.98618379547</v>
      </c>
      <c r="G49" s="3">
        <f t="shared" si="0"/>
        <v>102865.88047010043</v>
      </c>
      <c r="L49" s="1">
        <v>48</v>
      </c>
      <c r="M49" s="11">
        <f t="shared" si="3"/>
        <v>0</v>
      </c>
      <c r="N49" s="3">
        <f t="shared" si="7"/>
        <v>0</v>
      </c>
      <c r="O49" s="3">
        <f t="shared" si="4"/>
        <v>0</v>
      </c>
      <c r="T49" s="1">
        <v>48</v>
      </c>
      <c r="U49" s="11">
        <f t="shared" si="5"/>
        <v>327.87743458511017</v>
      </c>
      <c r="V49" s="3">
        <f t="shared" si="8"/>
        <v>15738.116860085287</v>
      </c>
      <c r="W49" s="3">
        <f t="shared" si="6"/>
        <v>2395.258993041055</v>
      </c>
    </row>
    <row r="50" spans="4:23" x14ac:dyDescent="0.2">
      <c r="D50" s="1">
        <v>49</v>
      </c>
      <c r="E50" s="3">
        <f t="shared" si="1"/>
        <v>2722.708045495739</v>
      </c>
      <c r="F50" s="3">
        <f t="shared" si="2"/>
        <v>133412.6942292912</v>
      </c>
      <c r="G50" s="3">
        <f t="shared" si="0"/>
        <v>104486.4872105083</v>
      </c>
      <c r="L50" s="1">
        <v>49</v>
      </c>
      <c r="M50" s="11">
        <f t="shared" si="3"/>
        <v>0</v>
      </c>
      <c r="N50" s="3">
        <f t="shared" si="7"/>
        <v>0</v>
      </c>
      <c r="O50" s="3">
        <f t="shared" si="4"/>
        <v>0</v>
      </c>
      <c r="T50" s="1">
        <v>49</v>
      </c>
      <c r="U50" s="11">
        <f t="shared" si="5"/>
        <v>347.55008066021679</v>
      </c>
      <c r="V50" s="3">
        <f t="shared" si="8"/>
        <v>17029.953952350625</v>
      </c>
      <c r="W50" s="3">
        <f t="shared" si="6"/>
        <v>2492.1825340254891</v>
      </c>
    </row>
    <row r="51" spans="4:23" x14ac:dyDescent="0.2">
      <c r="D51" s="1">
        <v>50</v>
      </c>
      <c r="E51" s="3">
        <f t="shared" si="1"/>
        <v>2722.708045495739</v>
      </c>
      <c r="F51" s="3">
        <f t="shared" si="2"/>
        <v>136135.40227478696</v>
      </c>
      <c r="G51" s="3">
        <f t="shared" si="0"/>
        <v>106088.42238857585</v>
      </c>
      <c r="L51" s="1">
        <v>50</v>
      </c>
      <c r="M51" s="11">
        <f t="shared" si="3"/>
        <v>0</v>
      </c>
      <c r="N51" s="3">
        <f t="shared" si="7"/>
        <v>0</v>
      </c>
      <c r="O51" s="3">
        <f t="shared" si="4"/>
        <v>0</v>
      </c>
      <c r="T51" s="1">
        <v>50</v>
      </c>
      <c r="U51" s="11">
        <f t="shared" si="5"/>
        <v>368.40308549982979</v>
      </c>
      <c r="V51" s="3">
        <f t="shared" si="8"/>
        <v>18420.154274991488</v>
      </c>
      <c r="W51" s="3">
        <f t="shared" si="6"/>
        <v>2591.9480828758024</v>
      </c>
    </row>
    <row r="52" spans="4:23" x14ac:dyDescent="0.2">
      <c r="D52" s="1">
        <v>51</v>
      </c>
      <c r="E52" s="3">
        <f t="shared" si="1"/>
        <v>2722.708045495739</v>
      </c>
      <c r="F52" s="3">
        <f t="shared" si="2"/>
        <v>138858.11032028269</v>
      </c>
      <c r="G52" s="3">
        <f t="shared" si="0"/>
        <v>107671.83167795758</v>
      </c>
      <c r="L52" s="1">
        <v>51</v>
      </c>
      <c r="M52" s="11">
        <f t="shared" si="3"/>
        <v>0</v>
      </c>
      <c r="N52" s="3">
        <f t="shared" si="7"/>
        <v>0</v>
      </c>
      <c r="O52" s="3">
        <f t="shared" si="4"/>
        <v>0</v>
      </c>
      <c r="T52" s="1">
        <v>51</v>
      </c>
      <c r="U52" s="11">
        <f t="shared" si="5"/>
        <v>390.50727062981963</v>
      </c>
      <c r="V52" s="3">
        <f t="shared" si="8"/>
        <v>19915.8708021208</v>
      </c>
      <c r="W52" s="3">
        <f t="shared" si="6"/>
        <v>2694.6291030820362</v>
      </c>
    </row>
    <row r="53" spans="4:23" x14ac:dyDescent="0.2">
      <c r="D53" s="1">
        <v>52</v>
      </c>
      <c r="E53" s="3">
        <f t="shared" si="1"/>
        <v>2722.708045495739</v>
      </c>
      <c r="F53" s="3">
        <f t="shared" si="2"/>
        <v>141580.81836577842</v>
      </c>
      <c r="G53" s="3">
        <f t="shared" si="0"/>
        <v>109236.85976497503</v>
      </c>
      <c r="L53" s="1">
        <v>52</v>
      </c>
      <c r="M53" s="11">
        <f t="shared" si="3"/>
        <v>0</v>
      </c>
      <c r="N53" s="3">
        <f t="shared" si="7"/>
        <v>0</v>
      </c>
      <c r="O53" s="3">
        <f t="shared" si="4"/>
        <v>0</v>
      </c>
      <c r="T53" s="1">
        <v>52</v>
      </c>
      <c r="U53" s="11">
        <f t="shared" si="5"/>
        <v>413.93770686760882</v>
      </c>
      <c r="V53" s="3">
        <f t="shared" si="8"/>
        <v>21524.760757115659</v>
      </c>
      <c r="W53" s="3">
        <f t="shared" si="6"/>
        <v>2800.3008326146655</v>
      </c>
    </row>
    <row r="54" spans="4:23" x14ac:dyDescent="0.2">
      <c r="D54" s="1">
        <v>53</v>
      </c>
      <c r="E54" s="3">
        <f t="shared" si="1"/>
        <v>2722.708045495739</v>
      </c>
      <c r="F54" s="3">
        <f t="shared" si="2"/>
        <v>144303.52641127416</v>
      </c>
      <c r="G54" s="3">
        <f t="shared" si="0"/>
        <v>110783.650354835</v>
      </c>
      <c r="L54" s="1">
        <v>53</v>
      </c>
      <c r="M54" s="11">
        <f t="shared" si="3"/>
        <v>0</v>
      </c>
      <c r="N54" s="3">
        <f t="shared" si="7"/>
        <v>0</v>
      </c>
      <c r="O54" s="3">
        <f t="shared" si="4"/>
        <v>0</v>
      </c>
      <c r="T54" s="1">
        <v>53</v>
      </c>
      <c r="U54" s="11">
        <f t="shared" si="5"/>
        <v>438.77396927966544</v>
      </c>
      <c r="V54" s="3">
        <f t="shared" si="8"/>
        <v>23255.020371822269</v>
      </c>
      <c r="W54" s="3">
        <f t="shared" si="6"/>
        <v>2909.0403250053978</v>
      </c>
    </row>
    <row r="55" spans="4:23" x14ac:dyDescent="0.2">
      <c r="D55" s="1">
        <v>54</v>
      </c>
      <c r="E55" s="3">
        <f t="shared" si="1"/>
        <v>2722.708045495739</v>
      </c>
      <c r="F55" s="3">
        <f t="shared" si="2"/>
        <v>147026.23445676992</v>
      </c>
      <c r="G55" s="3">
        <f t="shared" si="0"/>
        <v>112312.3461778108</v>
      </c>
      <c r="L55" s="1">
        <v>54</v>
      </c>
      <c r="M55" s="11">
        <f t="shared" si="3"/>
        <v>0</v>
      </c>
      <c r="N55" s="3">
        <f t="shared" si="7"/>
        <v>0</v>
      </c>
      <c r="O55" s="3">
        <f t="shared" si="4"/>
        <v>0</v>
      </c>
      <c r="T55" s="1">
        <v>54</v>
      </c>
      <c r="U55" s="11">
        <f t="shared" si="5"/>
        <v>465.10040743644538</v>
      </c>
      <c r="V55" s="3">
        <f t="shared" si="8"/>
        <v>25115.422001568051</v>
      </c>
      <c r="W55" s="3">
        <f t="shared" si="6"/>
        <v>3020.9264913517595</v>
      </c>
    </row>
    <row r="56" spans="4:23" x14ac:dyDescent="0.2">
      <c r="D56" s="1">
        <v>55</v>
      </c>
      <c r="E56" s="3">
        <f t="shared" si="1"/>
        <v>2722.708045495739</v>
      </c>
      <c r="F56" s="3">
        <f t="shared" si="2"/>
        <v>149748.94250226565</v>
      </c>
      <c r="G56" s="3">
        <f t="shared" si="0"/>
        <v>113823.08899538593</v>
      </c>
      <c r="L56" s="1">
        <v>55</v>
      </c>
      <c r="M56" s="11">
        <f t="shared" si="3"/>
        <v>0</v>
      </c>
      <c r="N56" s="3">
        <f t="shared" si="7"/>
        <v>0</v>
      </c>
      <c r="O56" s="3">
        <f t="shared" si="4"/>
        <v>0</v>
      </c>
      <c r="T56" s="1">
        <v>55</v>
      </c>
      <c r="U56" s="11">
        <f t="shared" si="5"/>
        <v>493.00643188263217</v>
      </c>
      <c r="V56" s="3">
        <f t="shared" si="8"/>
        <v>27115.353753544769</v>
      </c>
      <c r="W56" s="3">
        <f t="shared" si="6"/>
        <v>3136.040143265805</v>
      </c>
    </row>
    <row r="57" spans="4:23" x14ac:dyDescent="0.2">
      <c r="D57" s="1">
        <v>56</v>
      </c>
      <c r="E57" s="3">
        <f t="shared" si="1"/>
        <v>2722.708045495739</v>
      </c>
      <c r="F57" s="3">
        <f t="shared" si="2"/>
        <v>152471.65054776138</v>
      </c>
      <c r="G57" s="3">
        <f t="shared" si="0"/>
        <v>115316.01960636114</v>
      </c>
      <c r="L57" s="1">
        <v>56</v>
      </c>
      <c r="M57" s="11">
        <f t="shared" si="3"/>
        <v>0</v>
      </c>
      <c r="N57" s="3">
        <f t="shared" si="7"/>
        <v>0</v>
      </c>
      <c r="O57" s="3">
        <f t="shared" si="4"/>
        <v>0</v>
      </c>
      <c r="T57" s="1">
        <v>56</v>
      </c>
      <c r="U57" s="11">
        <f t="shared" si="5"/>
        <v>522.58681779558992</v>
      </c>
      <c r="V57" s="3">
        <f t="shared" si="8"/>
        <v>29264.861796553036</v>
      </c>
      <c r="W57" s="3">
        <f t="shared" si="6"/>
        <v>3254.4640367877291</v>
      </c>
    </row>
    <row r="58" spans="4:23" x14ac:dyDescent="0.2">
      <c r="D58" s="1">
        <v>57</v>
      </c>
      <c r="E58" s="3">
        <f t="shared" si="1"/>
        <v>2722.708045495739</v>
      </c>
      <c r="F58" s="3">
        <f t="shared" si="2"/>
        <v>155194.35859325711</v>
      </c>
      <c r="G58" s="3">
        <f t="shared" si="0"/>
        <v>116791.27785292441</v>
      </c>
      <c r="L58" s="1">
        <v>57</v>
      </c>
      <c r="M58" s="11">
        <f t="shared" si="3"/>
        <v>0</v>
      </c>
      <c r="N58" s="3">
        <f t="shared" si="7"/>
        <v>0</v>
      </c>
      <c r="O58" s="3">
        <f t="shared" si="4"/>
        <v>0</v>
      </c>
      <c r="T58" s="1">
        <v>57</v>
      </c>
      <c r="U58" s="11">
        <f t="shared" si="5"/>
        <v>553.9420268633254</v>
      </c>
      <c r="V58" s="3">
        <f t="shared" si="8"/>
        <v>31574.695531209549</v>
      </c>
      <c r="W58" s="3">
        <f t="shared" si="6"/>
        <v>3376.2829172856209</v>
      </c>
    </row>
    <row r="59" spans="4:23" x14ac:dyDescent="0.2">
      <c r="D59" s="1">
        <v>58</v>
      </c>
      <c r="E59" s="3">
        <f t="shared" si="1"/>
        <v>2722.708045495739</v>
      </c>
      <c r="F59" s="3">
        <f t="shared" si="2"/>
        <v>157917.06663875288</v>
      </c>
      <c r="G59" s="3">
        <f t="shared" si="0"/>
        <v>118249.00262668444</v>
      </c>
      <c r="L59" s="1">
        <v>58</v>
      </c>
      <c r="M59" s="11">
        <f t="shared" si="3"/>
        <v>0</v>
      </c>
      <c r="N59" s="3">
        <f t="shared" si="7"/>
        <v>0</v>
      </c>
      <c r="O59" s="3">
        <f t="shared" si="4"/>
        <v>0</v>
      </c>
      <c r="T59" s="1">
        <v>58</v>
      </c>
      <c r="U59" s="11">
        <f t="shared" si="5"/>
        <v>587.1785484751249</v>
      </c>
      <c r="V59" s="3">
        <f t="shared" si="8"/>
        <v>34056.355811557245</v>
      </c>
      <c r="W59" s="3">
        <f t="shared" si="6"/>
        <v>3501.5835653630234</v>
      </c>
    </row>
    <row r="60" spans="4:23" x14ac:dyDescent="0.2">
      <c r="D60" s="1">
        <v>59</v>
      </c>
      <c r="E60" s="3">
        <f t="shared" si="1"/>
        <v>2722.708045495739</v>
      </c>
      <c r="F60" s="3">
        <f t="shared" si="2"/>
        <v>160639.77468424861</v>
      </c>
      <c r="G60" s="3">
        <f t="shared" si="0"/>
        <v>119689.33187466774</v>
      </c>
      <c r="L60" s="1">
        <v>59</v>
      </c>
      <c r="M60" s="11">
        <f t="shared" si="3"/>
        <v>0</v>
      </c>
      <c r="N60" s="3">
        <f t="shared" si="7"/>
        <v>0</v>
      </c>
      <c r="O60" s="3">
        <f t="shared" si="4"/>
        <v>0</v>
      </c>
      <c r="T60" s="1">
        <v>59</v>
      </c>
      <c r="U60" s="11">
        <f t="shared" si="5"/>
        <v>622.40926138363261</v>
      </c>
      <c r="V60" s="3">
        <f t="shared" si="8"/>
        <v>36722.146421634323</v>
      </c>
      <c r="W60" s="3">
        <f t="shared" si="6"/>
        <v>3630.4548437964777</v>
      </c>
    </row>
    <row r="61" spans="4:23" x14ac:dyDescent="0.2">
      <c r="D61" s="1">
        <v>60</v>
      </c>
      <c r="E61" s="3">
        <f t="shared" si="1"/>
        <v>2722.708045495739</v>
      </c>
      <c r="F61" s="3">
        <f t="shared" si="2"/>
        <v>163362.48272974434</v>
      </c>
      <c r="G61" s="3">
        <f t="shared" si="0"/>
        <v>121112.4026052798</v>
      </c>
      <c r="L61" s="1">
        <v>60</v>
      </c>
      <c r="M61" s="11">
        <f t="shared" si="3"/>
        <v>0</v>
      </c>
      <c r="N61" s="3">
        <f t="shared" si="7"/>
        <v>0</v>
      </c>
      <c r="O61" s="3">
        <f t="shared" si="4"/>
        <v>0</v>
      </c>
      <c r="T61" s="1">
        <v>60</v>
      </c>
      <c r="U61" s="11">
        <f t="shared" si="5"/>
        <v>659.75381706665053</v>
      </c>
      <c r="V61" s="3">
        <f t="shared" si="8"/>
        <v>39585.229023999033</v>
      </c>
      <c r="W61" s="3">
        <f t="shared" si="6"/>
        <v>3762.9877455256833</v>
      </c>
    </row>
    <row r="62" spans="4:23" x14ac:dyDescent="0.2">
      <c r="D62" s="1">
        <v>61</v>
      </c>
      <c r="E62" s="3">
        <f t="shared" si="1"/>
        <v>2722.708045495739</v>
      </c>
      <c r="F62" s="3">
        <f t="shared" si="2"/>
        <v>166085.19077524007</v>
      </c>
      <c r="G62" s="3">
        <f t="shared" si="0"/>
        <v>122518.35089422998</v>
      </c>
      <c r="L62" s="1">
        <v>61</v>
      </c>
      <c r="M62" s="11">
        <f t="shared" si="3"/>
        <v>0</v>
      </c>
      <c r="N62" s="3">
        <f t="shared" si="7"/>
        <v>0</v>
      </c>
      <c r="O62" s="3">
        <f t="shared" si="4"/>
        <v>0</v>
      </c>
      <c r="T62" s="1">
        <v>61</v>
      </c>
      <c r="U62" s="11">
        <f t="shared" si="5"/>
        <v>699.33904609064962</v>
      </c>
      <c r="V62" s="3">
        <f t="shared" si="8"/>
        <v>42659.681811529626</v>
      </c>
      <c r="W62" s="3">
        <f t="shared" si="6"/>
        <v>3899.2754427194018</v>
      </c>
    </row>
    <row r="63" spans="4:23" x14ac:dyDescent="0.2">
      <c r="D63" s="1">
        <v>62</v>
      </c>
      <c r="E63" s="3">
        <f t="shared" si="1"/>
        <v>2722.708045495739</v>
      </c>
      <c r="F63" s="3">
        <f t="shared" si="2"/>
        <v>168807.89882073583</v>
      </c>
      <c r="G63" s="3">
        <f t="shared" si="0"/>
        <v>123907.31189042103</v>
      </c>
      <c r="L63" s="1">
        <v>62</v>
      </c>
      <c r="M63" s="11">
        <f t="shared" si="3"/>
        <v>0</v>
      </c>
      <c r="N63" s="3">
        <f t="shared" si="7"/>
        <v>0</v>
      </c>
      <c r="O63" s="3">
        <f t="shared" si="4"/>
        <v>0</v>
      </c>
      <c r="T63" s="1">
        <v>62</v>
      </c>
      <c r="U63" s="11">
        <f t="shared" si="5"/>
        <v>741.29938885608863</v>
      </c>
      <c r="V63" s="3">
        <f t="shared" si="8"/>
        <v>45960.562109077495</v>
      </c>
      <c r="W63" s="3">
        <f t="shared" si="6"/>
        <v>4039.4133369407182</v>
      </c>
    </row>
    <row r="64" spans="4:23" x14ac:dyDescent="0.2">
      <c r="D64" s="1">
        <v>63</v>
      </c>
      <c r="E64" s="3">
        <f t="shared" si="1"/>
        <v>2722.708045495739</v>
      </c>
      <c r="F64" s="3">
        <f t="shared" si="2"/>
        <v>171530.60686623157</v>
      </c>
      <c r="G64" s="3">
        <f t="shared" si="0"/>
        <v>125279.41982180269</v>
      </c>
      <c r="L64" s="1">
        <v>63</v>
      </c>
      <c r="M64" s="11">
        <f t="shared" si="3"/>
        <v>0</v>
      </c>
      <c r="N64" s="3">
        <f t="shared" si="7"/>
        <v>0</v>
      </c>
      <c r="O64" s="3">
        <f t="shared" si="4"/>
        <v>0</v>
      </c>
      <c r="T64" s="1">
        <v>63</v>
      </c>
      <c r="U64" s="11">
        <f t="shared" si="5"/>
        <v>785.7773521874542</v>
      </c>
      <c r="V64" s="3">
        <f t="shared" si="8"/>
        <v>49503.973187809614</v>
      </c>
      <c r="W64" s="3">
        <f t="shared" si="6"/>
        <v>4183.4991104358132</v>
      </c>
    </row>
    <row r="65" spans="4:23" x14ac:dyDescent="0.2">
      <c r="D65" s="1">
        <v>64</v>
      </c>
      <c r="E65" s="3">
        <f t="shared" si="1"/>
        <v>2722.708045495739</v>
      </c>
      <c r="F65" s="3">
        <f t="shared" si="2"/>
        <v>174253.3149117273</v>
      </c>
      <c r="G65" s="3">
        <f t="shared" si="0"/>
        <v>126634.80800119044</v>
      </c>
      <c r="L65" s="1">
        <v>64</v>
      </c>
      <c r="M65" s="11">
        <f t="shared" si="3"/>
        <v>0</v>
      </c>
      <c r="N65" s="3">
        <f t="shared" si="7"/>
        <v>0</v>
      </c>
      <c r="O65" s="3">
        <f t="shared" si="4"/>
        <v>0</v>
      </c>
      <c r="T65" s="1">
        <v>64</v>
      </c>
      <c r="U65" s="11">
        <f t="shared" si="5"/>
        <v>832.92399331870115</v>
      </c>
      <c r="V65" s="3">
        <f t="shared" si="8"/>
        <v>53307.135572396874</v>
      </c>
      <c r="W65" s="3">
        <f t="shared" si="6"/>
        <v>4331.6327785709009</v>
      </c>
    </row>
    <row r="66" spans="4:23" x14ac:dyDescent="0.2">
      <c r="D66" s="1">
        <v>65</v>
      </c>
      <c r="E66" s="3">
        <f t="shared" si="1"/>
        <v>2722.708045495739</v>
      </c>
      <c r="F66" s="3">
        <f t="shared" si="2"/>
        <v>176976.02295722303</v>
      </c>
      <c r="G66" s="3">
        <f t="shared" ref="G66:G129" si="9">PV($B$4/12,D66,0,-F66)</f>
        <v>127973.60883204881</v>
      </c>
      <c r="L66" s="1">
        <v>65</v>
      </c>
      <c r="M66" s="11">
        <f t="shared" si="3"/>
        <v>0</v>
      </c>
      <c r="N66" s="3">
        <f t="shared" si="7"/>
        <v>0</v>
      </c>
      <c r="O66" s="3">
        <f t="shared" si="4"/>
        <v>0</v>
      </c>
      <c r="T66" s="1">
        <v>65</v>
      </c>
      <c r="U66" s="11">
        <f t="shared" si="5"/>
        <v>882.89943291782322</v>
      </c>
      <c r="V66" s="3">
        <f t="shared" si="8"/>
        <v>57388.46313965851</v>
      </c>
      <c r="W66" s="3">
        <f t="shared" si="6"/>
        <v>4483.9167434425335</v>
      </c>
    </row>
    <row r="67" spans="4:23" x14ac:dyDescent="0.2">
      <c r="D67" s="1">
        <v>66</v>
      </c>
      <c r="E67" s="3">
        <f t="shared" ref="E67:E130" si="10">IF(D67&gt;$B$2*12,0,E66)</f>
        <v>2722.708045495739</v>
      </c>
      <c r="F67" s="3">
        <f t="shared" ref="F67:F130" si="11">E67*D67</f>
        <v>179698.73100271876</v>
      </c>
      <c r="G67" s="3">
        <f t="shared" si="9"/>
        <v>129295.95381423991</v>
      </c>
      <c r="L67" s="1">
        <v>66</v>
      </c>
      <c r="M67" s="11">
        <f t="shared" ref="M67:M130" si="12">IF(L67&lt;$J$2*2,1000*$J$3/2,IF(L67=$J$2*2,1000*$J$3/2+1000,0))</f>
        <v>0</v>
      </c>
      <c r="N67" s="3">
        <f t="shared" si="7"/>
        <v>0</v>
      </c>
      <c r="O67" s="3">
        <f t="shared" ref="O67:O130" si="13">PV($J$4/2,L67,0,-N67)</f>
        <v>0</v>
      </c>
      <c r="T67" s="1">
        <v>66</v>
      </c>
      <c r="U67" s="11">
        <f t="shared" ref="U67:U130" si="14">1000*$R$2*(1+$R$3)^T67</f>
        <v>935.87339889289274</v>
      </c>
      <c r="V67" s="3">
        <f t="shared" si="8"/>
        <v>61767.644326930924</v>
      </c>
      <c r="W67" s="3">
        <f t="shared" ref="W67:W130" si="15">PV($R$4/2,T67,0,-V67)</f>
        <v>4640.4558486869782</v>
      </c>
    </row>
    <row r="68" spans="4:23" x14ac:dyDescent="0.2">
      <c r="D68" s="1">
        <v>67</v>
      </c>
      <c r="E68" s="3">
        <f t="shared" si="10"/>
        <v>2722.708045495739</v>
      </c>
      <c r="F68" s="3">
        <f t="shared" si="11"/>
        <v>182421.43904821452</v>
      </c>
      <c r="G68" s="3">
        <f t="shared" si="9"/>
        <v>130601.97354973732</v>
      </c>
      <c r="L68" s="1">
        <v>67</v>
      </c>
      <c r="M68" s="11">
        <f t="shared" si="12"/>
        <v>0</v>
      </c>
      <c r="N68" s="3">
        <f t="shared" si="7"/>
        <v>0</v>
      </c>
      <c r="O68" s="3">
        <f t="shared" si="13"/>
        <v>0</v>
      </c>
      <c r="T68" s="1">
        <v>67</v>
      </c>
      <c r="U68" s="11">
        <f t="shared" si="14"/>
        <v>992.02580282646636</v>
      </c>
      <c r="V68" s="3">
        <f t="shared" si="8"/>
        <v>66465.728789373243</v>
      </c>
      <c r="W68" s="3">
        <f t="shared" si="15"/>
        <v>4801.357435514994</v>
      </c>
    </row>
    <row r="69" spans="4:23" x14ac:dyDescent="0.2">
      <c r="D69" s="1">
        <v>68</v>
      </c>
      <c r="E69" s="3">
        <f t="shared" si="10"/>
        <v>2722.708045495739</v>
      </c>
      <c r="F69" s="3">
        <f t="shared" si="11"/>
        <v>185144.14709371026</v>
      </c>
      <c r="G69" s="3">
        <f t="shared" si="9"/>
        <v>131891.79774830531</v>
      </c>
      <c r="L69" s="1">
        <v>68</v>
      </c>
      <c r="M69" s="11">
        <f t="shared" si="12"/>
        <v>0</v>
      </c>
      <c r="N69" s="3">
        <f t="shared" ref="N69:N121" si="16">M69*L69</f>
        <v>0</v>
      </c>
      <c r="O69" s="3">
        <f t="shared" si="13"/>
        <v>0</v>
      </c>
      <c r="T69" s="1">
        <v>68</v>
      </c>
      <c r="U69" s="11">
        <f t="shared" si="14"/>
        <v>1051.5473509960545</v>
      </c>
      <c r="V69" s="3">
        <f t="shared" ref="V69:V132" si="17">U69*T69</f>
        <v>71505.219867731706</v>
      </c>
      <c r="W69" s="3">
        <f t="shared" si="15"/>
        <v>4966.7313999988628</v>
      </c>
    </row>
    <row r="70" spans="4:23" x14ac:dyDescent="0.2">
      <c r="D70" s="1">
        <v>69</v>
      </c>
      <c r="E70" s="3">
        <f t="shared" si="10"/>
        <v>2722.708045495739</v>
      </c>
      <c r="F70" s="3">
        <f t="shared" si="11"/>
        <v>187866.85513920599</v>
      </c>
      <c r="G70" s="3">
        <f t="shared" si="9"/>
        <v>133165.55523314411</v>
      </c>
      <c r="L70" s="1">
        <v>69</v>
      </c>
      <c r="M70" s="11">
        <f t="shared" si="12"/>
        <v>0</v>
      </c>
      <c r="N70" s="3">
        <f t="shared" si="16"/>
        <v>0</v>
      </c>
      <c r="O70" s="3">
        <f t="shared" si="13"/>
        <v>0</v>
      </c>
      <c r="T70" s="1">
        <v>69</v>
      </c>
      <c r="U70" s="11">
        <f t="shared" si="14"/>
        <v>1114.6401920558178</v>
      </c>
      <c r="V70" s="3">
        <f t="shared" si="17"/>
        <v>76910.173251851433</v>
      </c>
      <c r="W70" s="3">
        <f t="shared" si="15"/>
        <v>5136.6902516390955</v>
      </c>
    </row>
    <row r="71" spans="4:23" x14ac:dyDescent="0.2">
      <c r="D71" s="1">
        <v>70</v>
      </c>
      <c r="E71" s="3">
        <f t="shared" si="10"/>
        <v>2722.708045495739</v>
      </c>
      <c r="F71" s="3">
        <f t="shared" si="11"/>
        <v>190589.56318470172</v>
      </c>
      <c r="G71" s="3">
        <f t="shared" si="9"/>
        <v>134423.37394650068</v>
      </c>
      <c r="L71" s="1">
        <v>70</v>
      </c>
      <c r="M71" s="11">
        <f t="shared" si="12"/>
        <v>0</v>
      </c>
      <c r="N71" s="3">
        <f t="shared" si="16"/>
        <v>0</v>
      </c>
      <c r="O71" s="3">
        <f t="shared" si="13"/>
        <v>0</v>
      </c>
      <c r="T71" s="1">
        <v>70</v>
      </c>
      <c r="U71" s="11">
        <f t="shared" si="14"/>
        <v>1181.5186035791669</v>
      </c>
      <c r="V71" s="3">
        <f t="shared" si="17"/>
        <v>82706.302250541688</v>
      </c>
      <c r="W71" s="3">
        <f t="shared" si="15"/>
        <v>5311.3491732388638</v>
      </c>
    </row>
    <row r="72" spans="4:23" x14ac:dyDescent="0.2">
      <c r="D72" s="1">
        <v>71</v>
      </c>
      <c r="E72" s="3">
        <f t="shared" si="10"/>
        <v>2722.708045495739</v>
      </c>
      <c r="F72" s="3">
        <f t="shared" si="11"/>
        <v>193312.27123019748</v>
      </c>
      <c r="G72" s="3">
        <f t="shared" si="9"/>
        <v>135665.38095524593</v>
      </c>
      <c r="L72" s="1">
        <v>71</v>
      </c>
      <c r="M72" s="11">
        <f t="shared" si="12"/>
        <v>0</v>
      </c>
      <c r="N72" s="3">
        <f t="shared" si="16"/>
        <v>0</v>
      </c>
      <c r="O72" s="3">
        <f t="shared" si="13"/>
        <v>0</v>
      </c>
      <c r="T72" s="1">
        <v>71</v>
      </c>
      <c r="U72" s="11">
        <f t="shared" si="14"/>
        <v>1252.4097197939172</v>
      </c>
      <c r="V72" s="3">
        <f t="shared" si="17"/>
        <v>88921.09010536813</v>
      </c>
      <c r="W72" s="3">
        <f t="shared" si="15"/>
        <v>5490.8260821147951</v>
      </c>
    </row>
    <row r="73" spans="4:23" x14ac:dyDescent="0.2">
      <c r="D73" s="1">
        <v>72</v>
      </c>
      <c r="E73" s="3">
        <f t="shared" si="10"/>
        <v>2722.708045495739</v>
      </c>
      <c r="F73" s="3">
        <f t="shared" si="11"/>
        <v>196034.97927569321</v>
      </c>
      <c r="G73" s="3">
        <f t="shared" si="9"/>
        <v>136891.70245641802</v>
      </c>
      <c r="L73" s="1">
        <v>72</v>
      </c>
      <c r="M73" s="11">
        <f t="shared" si="12"/>
        <v>0</v>
      </c>
      <c r="N73" s="3">
        <f t="shared" si="16"/>
        <v>0</v>
      </c>
      <c r="O73" s="3">
        <f t="shared" si="13"/>
        <v>0</v>
      </c>
      <c r="T73" s="1">
        <v>72</v>
      </c>
      <c r="U73" s="11">
        <f t="shared" si="14"/>
        <v>1327.5543029815522</v>
      </c>
      <c r="V73" s="3">
        <f t="shared" si="17"/>
        <v>95583.909814671759</v>
      </c>
      <c r="W73" s="3">
        <f t="shared" si="15"/>
        <v>5675.2416926733622</v>
      </c>
    </row>
    <row r="74" spans="4:23" x14ac:dyDescent="0.2">
      <c r="D74" s="1">
        <v>73</v>
      </c>
      <c r="E74" s="3">
        <f t="shared" si="10"/>
        <v>2722.708045495739</v>
      </c>
      <c r="F74" s="3">
        <f t="shared" si="11"/>
        <v>198757.68732118895</v>
      </c>
      <c r="G74" s="3">
        <f t="shared" si="9"/>
        <v>138102.46378273237</v>
      </c>
      <c r="L74" s="1">
        <v>73</v>
      </c>
      <c r="M74" s="11">
        <f t="shared" si="12"/>
        <v>0</v>
      </c>
      <c r="N74" s="3">
        <f t="shared" si="16"/>
        <v>0</v>
      </c>
      <c r="O74" s="3">
        <f t="shared" si="13"/>
        <v>0</v>
      </c>
      <c r="T74" s="1">
        <v>73</v>
      </c>
      <c r="U74" s="11">
        <f t="shared" si="14"/>
        <v>1407.207561160445</v>
      </c>
      <c r="V74" s="3">
        <f t="shared" si="17"/>
        <v>102726.15196471248</v>
      </c>
      <c r="W74" s="3">
        <f t="shared" si="15"/>
        <v>5864.7195803828072</v>
      </c>
    </row>
    <row r="75" spans="4:23" x14ac:dyDescent="0.2">
      <c r="D75" s="1">
        <v>74</v>
      </c>
      <c r="E75" s="3">
        <f t="shared" si="10"/>
        <v>2722.708045495739</v>
      </c>
      <c r="F75" s="3">
        <f t="shared" si="11"/>
        <v>201480.39536668468</v>
      </c>
      <c r="G75" s="3">
        <f t="shared" si="9"/>
        <v>139297.78940805831</v>
      </c>
      <c r="L75" s="1">
        <v>74</v>
      </c>
      <c r="M75" s="11">
        <f t="shared" si="12"/>
        <v>0</v>
      </c>
      <c r="N75" s="3">
        <f t="shared" si="16"/>
        <v>0</v>
      </c>
      <c r="O75" s="3">
        <f t="shared" si="13"/>
        <v>0</v>
      </c>
      <c r="T75" s="1">
        <v>74</v>
      </c>
      <c r="U75" s="11">
        <f t="shared" si="14"/>
        <v>1491.6400148300718</v>
      </c>
      <c r="V75" s="3">
        <f t="shared" si="17"/>
        <v>110381.36109742531</v>
      </c>
      <c r="W75" s="3">
        <f t="shared" si="15"/>
        <v>6059.3862471710663</v>
      </c>
    </row>
    <row r="76" spans="4:23" x14ac:dyDescent="0.2">
      <c r="D76" s="1">
        <v>75</v>
      </c>
      <c r="E76" s="3">
        <f t="shared" si="10"/>
        <v>2722.708045495739</v>
      </c>
      <c r="F76" s="3">
        <f t="shared" si="11"/>
        <v>204203.10341218044</v>
      </c>
      <c r="G76" s="3">
        <f t="shared" si="9"/>
        <v>140477.80295286237</v>
      </c>
      <c r="L76" s="1">
        <v>75</v>
      </c>
      <c r="M76" s="11">
        <f t="shared" si="12"/>
        <v>0</v>
      </c>
      <c r="N76" s="3">
        <f t="shared" si="16"/>
        <v>0</v>
      </c>
      <c r="O76" s="3">
        <f t="shared" si="13"/>
        <v>0</v>
      </c>
      <c r="T76" s="1">
        <v>75</v>
      </c>
      <c r="U76" s="11">
        <f t="shared" si="14"/>
        <v>1581.1384157198765</v>
      </c>
      <c r="V76" s="3">
        <f t="shared" si="17"/>
        <v>118585.38117899073</v>
      </c>
      <c r="W76" s="3">
        <f t="shared" si="15"/>
        <v>6259.3711882809248</v>
      </c>
    </row>
    <row r="77" spans="4:23" x14ac:dyDescent="0.2">
      <c r="D77" s="1">
        <v>76</v>
      </c>
      <c r="E77" s="3">
        <f t="shared" si="10"/>
        <v>2722.708045495739</v>
      </c>
      <c r="F77" s="3">
        <f t="shared" si="11"/>
        <v>206925.81145767617</v>
      </c>
      <c r="G77" s="3">
        <f t="shared" si="9"/>
        <v>141642.62718961915</v>
      </c>
      <c r="L77" s="1">
        <v>76</v>
      </c>
      <c r="M77" s="11">
        <f t="shared" si="12"/>
        <v>0</v>
      </c>
      <c r="N77" s="3">
        <f t="shared" si="16"/>
        <v>0</v>
      </c>
      <c r="O77" s="3">
        <f t="shared" si="13"/>
        <v>0</v>
      </c>
      <c r="T77" s="1">
        <v>76</v>
      </c>
      <c r="U77" s="11">
        <f t="shared" si="14"/>
        <v>1676.0067206630692</v>
      </c>
      <c r="V77" s="3">
        <f t="shared" si="17"/>
        <v>127376.51077039326</v>
      </c>
      <c r="W77" s="3">
        <f t="shared" si="15"/>
        <v>6464.8069606142471</v>
      </c>
    </row>
    <row r="78" spans="4:23" x14ac:dyDescent="0.2">
      <c r="D78" s="1">
        <v>77</v>
      </c>
      <c r="E78" s="3">
        <f t="shared" si="10"/>
        <v>2722.708045495739</v>
      </c>
      <c r="F78" s="3">
        <f t="shared" si="11"/>
        <v>209648.5195031719</v>
      </c>
      <c r="G78" s="3">
        <f t="shared" si="9"/>
        <v>142792.38404818898</v>
      </c>
      <c r="L78" s="1">
        <v>77</v>
      </c>
      <c r="M78" s="11">
        <f t="shared" si="12"/>
        <v>0</v>
      </c>
      <c r="N78" s="3">
        <f t="shared" si="16"/>
        <v>0</v>
      </c>
      <c r="O78" s="3">
        <f t="shared" si="13"/>
        <v>0</v>
      </c>
      <c r="T78" s="1">
        <v>77</v>
      </c>
      <c r="U78" s="11">
        <f t="shared" si="14"/>
        <v>1776.5671239028534</v>
      </c>
      <c r="V78" s="3">
        <f t="shared" si="17"/>
        <v>136795.66854051972</v>
      </c>
      <c r="W78" s="3">
        <f t="shared" si="15"/>
        <v>6675.8292525978604</v>
      </c>
    </row>
    <row r="79" spans="4:23" x14ac:dyDescent="0.2">
      <c r="D79" s="1">
        <v>78</v>
      </c>
      <c r="E79" s="3">
        <f t="shared" si="10"/>
        <v>2722.708045495739</v>
      </c>
      <c r="F79" s="3">
        <f t="shared" si="11"/>
        <v>212371.22754866764</v>
      </c>
      <c r="G79" s="3">
        <f t="shared" si="9"/>
        <v>143927.19462116357</v>
      </c>
      <c r="L79" s="1">
        <v>78</v>
      </c>
      <c r="M79" s="11">
        <f t="shared" si="12"/>
        <v>0</v>
      </c>
      <c r="N79" s="3">
        <f t="shared" si="16"/>
        <v>0</v>
      </c>
      <c r="O79" s="3">
        <f t="shared" si="13"/>
        <v>0</v>
      </c>
      <c r="T79" s="1">
        <v>78</v>
      </c>
      <c r="U79" s="11">
        <f t="shared" si="14"/>
        <v>1883.1611513370244</v>
      </c>
      <c r="V79" s="3">
        <f t="shared" si="17"/>
        <v>146886.56980428789</v>
      </c>
      <c r="W79" s="3">
        <f t="shared" si="15"/>
        <v>6892.5769556042824</v>
      </c>
    </row>
    <row r="80" spans="4:23" x14ac:dyDescent="0.2">
      <c r="D80" s="1">
        <v>79</v>
      </c>
      <c r="E80" s="3">
        <f t="shared" si="10"/>
        <v>2722.708045495739</v>
      </c>
      <c r="F80" s="3">
        <f t="shared" si="11"/>
        <v>215093.9355941634</v>
      </c>
      <c r="G80" s="3">
        <f t="shared" si="9"/>
        <v>145047.17916917879</v>
      </c>
      <c r="L80" s="1">
        <v>79</v>
      </c>
      <c r="M80" s="11">
        <f t="shared" si="12"/>
        <v>0</v>
      </c>
      <c r="N80" s="3">
        <f t="shared" si="16"/>
        <v>0</v>
      </c>
      <c r="O80" s="3">
        <f t="shared" si="13"/>
        <v>0</v>
      </c>
      <c r="T80" s="1">
        <v>79</v>
      </c>
      <c r="U80" s="11">
        <f t="shared" si="14"/>
        <v>1996.1508204172467</v>
      </c>
      <c r="V80" s="3">
        <f t="shared" si="17"/>
        <v>157695.9148129625</v>
      </c>
      <c r="W80" s="3">
        <f t="shared" si="15"/>
        <v>7115.1922369613276</v>
      </c>
    </row>
    <row r="81" spans="4:23" x14ac:dyDescent="0.2">
      <c r="D81" s="1">
        <v>80</v>
      </c>
      <c r="E81" s="3">
        <f t="shared" si="10"/>
        <v>2722.708045495739</v>
      </c>
      <c r="F81" s="3">
        <f t="shared" si="11"/>
        <v>217816.64363965913</v>
      </c>
      <c r="G81" s="3">
        <f t="shared" si="9"/>
        <v>146152.45712619566</v>
      </c>
      <c r="L81" s="1">
        <v>80</v>
      </c>
      <c r="M81" s="11">
        <f t="shared" si="12"/>
        <v>0</v>
      </c>
      <c r="N81" s="3">
        <f t="shared" si="16"/>
        <v>0</v>
      </c>
      <c r="O81" s="3">
        <f t="shared" si="13"/>
        <v>0</v>
      </c>
      <c r="T81" s="1">
        <v>80</v>
      </c>
      <c r="U81" s="11">
        <f t="shared" si="14"/>
        <v>2115.9198696422809</v>
      </c>
      <c r="V81" s="3">
        <f t="shared" si="17"/>
        <v>169273.58957138247</v>
      </c>
      <c r="W81" s="3">
        <f t="shared" si="15"/>
        <v>7343.8206145852027</v>
      </c>
    </row>
    <row r="82" spans="4:23" x14ac:dyDescent="0.2">
      <c r="D82" s="1">
        <v>81</v>
      </c>
      <c r="E82" s="3">
        <f t="shared" si="10"/>
        <v>2722.708045495739</v>
      </c>
      <c r="F82" s="3">
        <f t="shared" si="11"/>
        <v>220539.35168515486</v>
      </c>
      <c r="G82" s="3">
        <f t="shared" si="9"/>
        <v>147243.14710474937</v>
      </c>
      <c r="L82" s="1">
        <v>81</v>
      </c>
      <c r="M82" s="11">
        <f t="shared" si="12"/>
        <v>0</v>
      </c>
      <c r="N82" s="3">
        <f t="shared" si="16"/>
        <v>0</v>
      </c>
      <c r="O82" s="3">
        <f t="shared" si="13"/>
        <v>0</v>
      </c>
      <c r="T82" s="1">
        <v>81</v>
      </c>
      <c r="U82" s="11">
        <f t="shared" si="14"/>
        <v>2242.8750618208182</v>
      </c>
      <c r="V82" s="3">
        <f t="shared" si="17"/>
        <v>181672.88000748627</v>
      </c>
      <c r="W82" s="3">
        <f t="shared" si="15"/>
        <v>7578.6110332726648</v>
      </c>
    </row>
    <row r="83" spans="4:23" x14ac:dyDescent="0.2">
      <c r="D83" s="1">
        <v>82</v>
      </c>
      <c r="E83" s="3">
        <f t="shared" si="10"/>
        <v>2722.708045495739</v>
      </c>
      <c r="F83" s="3">
        <f t="shared" si="11"/>
        <v>223262.0597306506</v>
      </c>
      <c r="G83" s="3">
        <f t="shared" si="9"/>
        <v>148319.36690116639</v>
      </c>
      <c r="L83" s="1">
        <v>82</v>
      </c>
      <c r="M83" s="11">
        <f t="shared" si="12"/>
        <v>0</v>
      </c>
      <c r="N83" s="3">
        <f t="shared" si="16"/>
        <v>0</v>
      </c>
      <c r="O83" s="3">
        <f t="shared" si="13"/>
        <v>0</v>
      </c>
      <c r="T83" s="1">
        <v>82</v>
      </c>
      <c r="U83" s="11">
        <f t="shared" si="14"/>
        <v>2377.4475655300671</v>
      </c>
      <c r="V83" s="3">
        <f t="shared" si="17"/>
        <v>194950.70037346552</v>
      </c>
      <c r="W83" s="3">
        <f t="shared" si="15"/>
        <v>7819.7159426882708</v>
      </c>
    </row>
    <row r="84" spans="4:23" x14ac:dyDescent="0.2">
      <c r="D84" s="1">
        <v>83</v>
      </c>
      <c r="E84" s="3">
        <f t="shared" si="10"/>
        <v>2722.708045495739</v>
      </c>
      <c r="F84" s="3">
        <f t="shared" si="11"/>
        <v>225984.76777614633</v>
      </c>
      <c r="G84" s="3">
        <f t="shared" si="9"/>
        <v>149381.23350075004</v>
      </c>
      <c r="L84" s="1">
        <v>83</v>
      </c>
      <c r="M84" s="11">
        <f t="shared" si="12"/>
        <v>0</v>
      </c>
      <c r="N84" s="3">
        <f t="shared" si="16"/>
        <v>0</v>
      </c>
      <c r="O84" s="3">
        <f t="shared" si="13"/>
        <v>0</v>
      </c>
      <c r="T84" s="1">
        <v>83</v>
      </c>
      <c r="U84" s="11">
        <f t="shared" si="14"/>
        <v>2520.0944194618714</v>
      </c>
      <c r="V84" s="3">
        <f t="shared" si="17"/>
        <v>209167.83681533532</v>
      </c>
      <c r="W84" s="3">
        <f t="shared" si="15"/>
        <v>8067.2913770838895</v>
      </c>
    </row>
    <row r="85" spans="4:23" x14ac:dyDescent="0.2">
      <c r="D85" s="1">
        <v>84</v>
      </c>
      <c r="E85" s="3">
        <f t="shared" si="10"/>
        <v>2722.708045495739</v>
      </c>
      <c r="F85" s="3">
        <f t="shared" si="11"/>
        <v>228707.47582164209</v>
      </c>
      <c r="G85" s="3">
        <f t="shared" si="9"/>
        <v>150428.86308293481</v>
      </c>
      <c r="L85" s="1">
        <v>84</v>
      </c>
      <c r="M85" s="11">
        <f t="shared" si="12"/>
        <v>0</v>
      </c>
      <c r="N85" s="3">
        <f t="shared" si="16"/>
        <v>0</v>
      </c>
      <c r="O85" s="3">
        <f t="shared" si="13"/>
        <v>0</v>
      </c>
      <c r="T85" s="1">
        <v>84</v>
      </c>
      <c r="U85" s="11">
        <f t="shared" si="14"/>
        <v>2671.3000846295836</v>
      </c>
      <c r="V85" s="3">
        <f t="shared" si="17"/>
        <v>224389.20710888502</v>
      </c>
      <c r="W85" s="3">
        <f t="shared" si="15"/>
        <v>8321.4970367881069</v>
      </c>
    </row>
    <row r="86" spans="4:23" x14ac:dyDescent="0.2">
      <c r="D86" s="1">
        <v>85</v>
      </c>
      <c r="E86" s="3">
        <f t="shared" si="10"/>
        <v>2722.708045495739</v>
      </c>
      <c r="F86" s="3">
        <f t="shared" si="11"/>
        <v>231430.18386713782</v>
      </c>
      <c r="G86" s="3">
        <f t="shared" si="9"/>
        <v>151462.37102640918</v>
      </c>
      <c r="L86" s="1">
        <v>85</v>
      </c>
      <c r="M86" s="11">
        <f t="shared" si="12"/>
        <v>0</v>
      </c>
      <c r="N86" s="3">
        <f t="shared" si="16"/>
        <v>0</v>
      </c>
      <c r="O86" s="3">
        <f t="shared" si="13"/>
        <v>0</v>
      </c>
      <c r="T86" s="1">
        <v>85</v>
      </c>
      <c r="U86" s="11">
        <f t="shared" si="14"/>
        <v>2831.5780897073591</v>
      </c>
      <c r="V86" s="3">
        <f t="shared" si="17"/>
        <v>240684.13762512553</v>
      </c>
      <c r="W86" s="3">
        <f t="shared" si="15"/>
        <v>8582.4963715042177</v>
      </c>
    </row>
    <row r="87" spans="4:23" x14ac:dyDescent="0.2">
      <c r="D87" s="1">
        <v>86</v>
      </c>
      <c r="E87" s="3">
        <f t="shared" si="10"/>
        <v>2722.708045495739</v>
      </c>
      <c r="F87" s="3">
        <f t="shared" si="11"/>
        <v>234152.89191263355</v>
      </c>
      <c r="G87" s="3">
        <f t="shared" si="9"/>
        <v>152481.87191420767</v>
      </c>
      <c r="L87" s="1">
        <v>86</v>
      </c>
      <c r="M87" s="11">
        <f t="shared" si="12"/>
        <v>0</v>
      </c>
      <c r="N87" s="3">
        <f t="shared" si="16"/>
        <v>0</v>
      </c>
      <c r="O87" s="3">
        <f t="shared" si="13"/>
        <v>0</v>
      </c>
      <c r="T87" s="1">
        <v>86</v>
      </c>
      <c r="U87" s="11">
        <f t="shared" si="14"/>
        <v>3001.472775089801</v>
      </c>
      <c r="V87" s="3">
        <f t="shared" si="17"/>
        <v>258126.65865772287</v>
      </c>
      <c r="W87" s="3">
        <f t="shared" si="15"/>
        <v>8850.4566654561604</v>
      </c>
    </row>
    <row r="88" spans="4:23" x14ac:dyDescent="0.2">
      <c r="D88" s="1">
        <v>87</v>
      </c>
      <c r="E88" s="3">
        <f t="shared" si="10"/>
        <v>2722.708045495739</v>
      </c>
      <c r="F88" s="3">
        <f t="shared" si="11"/>
        <v>236875.59995812929</v>
      </c>
      <c r="G88" s="3">
        <f t="shared" si="9"/>
        <v>153487.47953877208</v>
      </c>
      <c r="L88" s="1">
        <v>87</v>
      </c>
      <c r="M88" s="11">
        <f t="shared" si="12"/>
        <v>0</v>
      </c>
      <c r="N88" s="3">
        <f t="shared" si="16"/>
        <v>0</v>
      </c>
      <c r="O88" s="3">
        <f t="shared" si="13"/>
        <v>0</v>
      </c>
      <c r="T88" s="1">
        <v>87</v>
      </c>
      <c r="U88" s="11">
        <f t="shared" si="14"/>
        <v>3181.5611415951894</v>
      </c>
      <c r="V88" s="3">
        <f t="shared" si="17"/>
        <v>276795.81931878149</v>
      </c>
      <c r="W88" s="3">
        <f t="shared" si="15"/>
        <v>9125.5491244227123</v>
      </c>
    </row>
    <row r="89" spans="4:23" x14ac:dyDescent="0.2">
      <c r="D89" s="1">
        <v>88</v>
      </c>
      <c r="E89" s="3">
        <f t="shared" si="10"/>
        <v>2722.708045495739</v>
      </c>
      <c r="F89" s="3">
        <f t="shared" si="11"/>
        <v>239598.30800362505</v>
      </c>
      <c r="G89" s="3">
        <f t="shared" si="9"/>
        <v>154479.30690698166</v>
      </c>
      <c r="L89" s="1">
        <v>88</v>
      </c>
      <c r="M89" s="11">
        <f t="shared" si="12"/>
        <v>0</v>
      </c>
      <c r="N89" s="3">
        <f t="shared" si="16"/>
        <v>0</v>
      </c>
      <c r="O89" s="3">
        <f t="shared" si="13"/>
        <v>0</v>
      </c>
      <c r="T89" s="1">
        <v>88</v>
      </c>
      <c r="U89" s="11">
        <f t="shared" si="14"/>
        <v>3372.4548100909005</v>
      </c>
      <c r="V89" s="3">
        <f t="shared" si="17"/>
        <v>296776.02328799927</v>
      </c>
      <c r="W89" s="3">
        <f t="shared" si="15"/>
        <v>9407.948964701045</v>
      </c>
    </row>
    <row r="90" spans="4:23" x14ac:dyDescent="0.2">
      <c r="D90" s="1">
        <v>89</v>
      </c>
      <c r="E90" s="3">
        <f t="shared" si="10"/>
        <v>2722.708045495739</v>
      </c>
      <c r="F90" s="3">
        <f t="shared" si="11"/>
        <v>242321.01604912078</v>
      </c>
      <c r="G90" s="3">
        <f t="shared" si="9"/>
        <v>155457.46624515345</v>
      </c>
      <c r="L90" s="1">
        <v>89</v>
      </c>
      <c r="M90" s="11">
        <f t="shared" si="12"/>
        <v>0</v>
      </c>
      <c r="N90" s="3">
        <f t="shared" si="16"/>
        <v>0</v>
      </c>
      <c r="O90" s="3">
        <f t="shared" si="13"/>
        <v>0</v>
      </c>
      <c r="T90" s="1">
        <v>89</v>
      </c>
      <c r="U90" s="11">
        <f t="shared" si="14"/>
        <v>3574.8020986963543</v>
      </c>
      <c r="V90" s="3">
        <f t="shared" si="17"/>
        <v>318157.38678397553</v>
      </c>
      <c r="W90" s="3">
        <f t="shared" si="15"/>
        <v>9697.8355040416991</v>
      </c>
    </row>
    <row r="91" spans="4:23" x14ac:dyDescent="0.2">
      <c r="D91" s="1">
        <v>90</v>
      </c>
      <c r="E91" s="3">
        <f t="shared" si="10"/>
        <v>2722.708045495739</v>
      </c>
      <c r="F91" s="3">
        <f t="shared" si="11"/>
        <v>245043.72409461651</v>
      </c>
      <c r="G91" s="3">
        <f t="shared" si="9"/>
        <v>156422.06900401154</v>
      </c>
      <c r="L91" s="1">
        <v>90</v>
      </c>
      <c r="M91" s="11">
        <f t="shared" si="12"/>
        <v>0</v>
      </c>
      <c r="N91" s="3">
        <f t="shared" si="16"/>
        <v>0</v>
      </c>
      <c r="O91" s="3">
        <f t="shared" si="13"/>
        <v>0</v>
      </c>
      <c r="T91" s="1">
        <v>90</v>
      </c>
      <c r="U91" s="11">
        <f t="shared" si="14"/>
        <v>3789.2902246181357</v>
      </c>
      <c r="V91" s="3">
        <f t="shared" si="17"/>
        <v>341036.1202156322</v>
      </c>
      <c r="W91" s="3">
        <f t="shared" si="15"/>
        <v>9995.3922545978621</v>
      </c>
    </row>
    <row r="92" spans="4:23" x14ac:dyDescent="0.2">
      <c r="D92" s="1">
        <v>91</v>
      </c>
      <c r="E92" s="3">
        <f t="shared" si="10"/>
        <v>2722.708045495739</v>
      </c>
      <c r="F92" s="3">
        <f t="shared" si="11"/>
        <v>247766.43214011224</v>
      </c>
      <c r="G92" s="3">
        <f t="shared" si="9"/>
        <v>157373.22586362687</v>
      </c>
      <c r="L92" s="1">
        <v>91</v>
      </c>
      <c r="M92" s="11">
        <f t="shared" si="12"/>
        <v>0</v>
      </c>
      <c r="N92" s="3">
        <f t="shared" si="16"/>
        <v>0</v>
      </c>
      <c r="O92" s="3">
        <f t="shared" si="13"/>
        <v>0</v>
      </c>
      <c r="T92" s="1">
        <v>91</v>
      </c>
      <c r="U92" s="11">
        <f t="shared" si="14"/>
        <v>4016.6476380952245</v>
      </c>
      <c r="V92" s="3">
        <f t="shared" si="17"/>
        <v>365514.93506666541</v>
      </c>
      <c r="W92" s="3">
        <f t="shared" si="15"/>
        <v>10300.807017932797</v>
      </c>
    </row>
    <row r="93" spans="4:23" x14ac:dyDescent="0.2">
      <c r="D93" s="1">
        <v>92</v>
      </c>
      <c r="E93" s="3">
        <f t="shared" si="10"/>
        <v>2722.708045495739</v>
      </c>
      <c r="F93" s="3">
        <f t="shared" si="11"/>
        <v>250489.140185608</v>
      </c>
      <c r="G93" s="3">
        <f t="shared" si="9"/>
        <v>158311.04673832681</v>
      </c>
      <c r="L93" s="1">
        <v>92</v>
      </c>
      <c r="M93" s="11">
        <f t="shared" si="12"/>
        <v>0</v>
      </c>
      <c r="N93" s="3">
        <f t="shared" si="16"/>
        <v>0</v>
      </c>
      <c r="O93" s="3">
        <f t="shared" si="13"/>
        <v>0</v>
      </c>
      <c r="T93" s="1">
        <v>92</v>
      </c>
      <c r="U93" s="11">
        <f t="shared" si="14"/>
        <v>4257.6464963809385</v>
      </c>
      <c r="V93" s="3">
        <f t="shared" si="17"/>
        <v>391703.47766704636</v>
      </c>
      <c r="W93" s="3">
        <f t="shared" si="15"/>
        <v>10614.271982130245</v>
      </c>
    </row>
    <row r="94" spans="4:23" x14ac:dyDescent="0.2">
      <c r="D94" s="1">
        <v>93</v>
      </c>
      <c r="E94" s="3">
        <f t="shared" si="10"/>
        <v>2722.708045495739</v>
      </c>
      <c r="F94" s="3">
        <f t="shared" si="11"/>
        <v>253211.84823110374</v>
      </c>
      <c r="G94" s="3">
        <f t="shared" si="9"/>
        <v>159235.64078157465</v>
      </c>
      <c r="L94" s="1">
        <v>93</v>
      </c>
      <c r="M94" s="11">
        <f t="shared" si="12"/>
        <v>0</v>
      </c>
      <c r="N94" s="3">
        <f t="shared" si="16"/>
        <v>0</v>
      </c>
      <c r="O94" s="3">
        <f t="shared" si="13"/>
        <v>0</v>
      </c>
      <c r="T94" s="1">
        <v>93</v>
      </c>
      <c r="U94" s="11">
        <f t="shared" si="14"/>
        <v>4513.1052861637945</v>
      </c>
      <c r="V94" s="3">
        <f t="shared" si="17"/>
        <v>419718.79161323287</v>
      </c>
      <c r="W94" s="3">
        <f t="shared" si="15"/>
        <v>10935.983821053505</v>
      </c>
    </row>
    <row r="95" spans="4:23" x14ac:dyDescent="0.2">
      <c r="D95" s="1">
        <v>94</v>
      </c>
      <c r="E95" s="3">
        <f t="shared" si="10"/>
        <v>2722.708045495739</v>
      </c>
      <c r="F95" s="3">
        <f t="shared" si="11"/>
        <v>255934.55627659947</v>
      </c>
      <c r="G95" s="3">
        <f t="shared" si="9"/>
        <v>160147.11639082033</v>
      </c>
      <c r="L95" s="1">
        <v>94</v>
      </c>
      <c r="M95" s="11">
        <f t="shared" si="12"/>
        <v>0</v>
      </c>
      <c r="N95" s="3">
        <f t="shared" si="16"/>
        <v>0</v>
      </c>
      <c r="O95" s="3">
        <f t="shared" si="13"/>
        <v>0</v>
      </c>
      <c r="T95" s="1">
        <v>94</v>
      </c>
      <c r="U95" s="11">
        <f t="shared" si="14"/>
        <v>4783.8916033336227</v>
      </c>
      <c r="V95" s="3">
        <f t="shared" si="17"/>
        <v>449685.81071336055</v>
      </c>
      <c r="W95" s="3">
        <f t="shared" si="15"/>
        <v>11266.143795799955</v>
      </c>
    </row>
    <row r="96" spans="4:23" x14ac:dyDescent="0.2">
      <c r="D96" s="1">
        <v>95</v>
      </c>
      <c r="E96" s="3">
        <f t="shared" si="10"/>
        <v>2722.708045495739</v>
      </c>
      <c r="F96" s="3">
        <f t="shared" si="11"/>
        <v>258657.2643220952</v>
      </c>
      <c r="G96" s="3">
        <f t="shared" si="9"/>
        <v>161045.58121232069</v>
      </c>
      <c r="L96" s="1">
        <v>95</v>
      </c>
      <c r="M96" s="11">
        <f t="shared" si="12"/>
        <v>0</v>
      </c>
      <c r="N96" s="3">
        <f t="shared" si="16"/>
        <v>0</v>
      </c>
      <c r="O96" s="3">
        <f t="shared" si="13"/>
        <v>0</v>
      </c>
      <c r="T96" s="1">
        <v>95</v>
      </c>
      <c r="U96" s="11">
        <f t="shared" si="14"/>
        <v>5070.9250995336415</v>
      </c>
      <c r="V96" s="3">
        <f t="shared" si="17"/>
        <v>481737.88445569592</v>
      </c>
      <c r="W96" s="3">
        <f t="shared" si="15"/>
        <v>11604.957858398688</v>
      </c>
    </row>
    <row r="97" spans="4:23" x14ac:dyDescent="0.2">
      <c r="D97" s="1">
        <v>96</v>
      </c>
      <c r="E97" s="3">
        <f t="shared" si="10"/>
        <v>2722.708045495739</v>
      </c>
      <c r="F97" s="3">
        <f t="shared" si="11"/>
        <v>261379.97236759093</v>
      </c>
      <c r="G97" s="3">
        <f t="shared" si="9"/>
        <v>161931.14214593123</v>
      </c>
      <c r="L97" s="1">
        <v>96</v>
      </c>
      <c r="M97" s="11">
        <f t="shared" si="12"/>
        <v>0</v>
      </c>
      <c r="N97" s="3">
        <f t="shared" si="16"/>
        <v>0</v>
      </c>
      <c r="O97" s="3">
        <f t="shared" si="13"/>
        <v>0</v>
      </c>
      <c r="T97" s="1">
        <v>96</v>
      </c>
      <c r="U97" s="11">
        <f t="shared" si="14"/>
        <v>5375.1806055056586</v>
      </c>
      <c r="V97" s="3">
        <f t="shared" si="17"/>
        <v>516017.33812854323</v>
      </c>
      <c r="W97" s="3">
        <f t="shared" si="15"/>
        <v>11952.636757800101</v>
      </c>
    </row>
    <row r="98" spans="4:23" x14ac:dyDescent="0.2">
      <c r="D98" s="1">
        <v>97</v>
      </c>
      <c r="E98" s="3">
        <f t="shared" si="10"/>
        <v>2722.708045495739</v>
      </c>
      <c r="F98" s="3">
        <f t="shared" si="11"/>
        <v>264102.68041308667</v>
      </c>
      <c r="G98" s="3">
        <f t="shared" si="9"/>
        <v>162803.9053498687</v>
      </c>
      <c r="L98" s="1">
        <v>97</v>
      </c>
      <c r="M98" s="11">
        <f t="shared" si="12"/>
        <v>0</v>
      </c>
      <c r="N98" s="3">
        <f t="shared" si="16"/>
        <v>0</v>
      </c>
      <c r="O98" s="3">
        <f t="shared" si="13"/>
        <v>0</v>
      </c>
      <c r="T98" s="1">
        <v>97</v>
      </c>
      <c r="U98" s="11">
        <f t="shared" si="14"/>
        <v>5697.6914418359975</v>
      </c>
      <c r="V98" s="3">
        <f t="shared" si="17"/>
        <v>552676.06985809177</v>
      </c>
      <c r="W98" s="3">
        <f t="shared" si="15"/>
        <v>12309.396148207195</v>
      </c>
    </row>
    <row r="99" spans="4:23" x14ac:dyDescent="0.2">
      <c r="D99" s="1">
        <v>98</v>
      </c>
      <c r="E99" s="3">
        <f t="shared" si="10"/>
        <v>2722.708045495739</v>
      </c>
      <c r="F99" s="3">
        <f t="shared" si="11"/>
        <v>266825.3884585824</v>
      </c>
      <c r="G99" s="3">
        <f t="shared" si="9"/>
        <v>163663.97624544427</v>
      </c>
      <c r="L99" s="1">
        <v>98</v>
      </c>
      <c r="M99" s="11">
        <f t="shared" si="12"/>
        <v>0</v>
      </c>
      <c r="N99" s="3">
        <f t="shared" si="16"/>
        <v>0</v>
      </c>
      <c r="O99" s="3">
        <f t="shared" si="13"/>
        <v>0</v>
      </c>
      <c r="T99" s="1">
        <v>98</v>
      </c>
      <c r="U99" s="11">
        <f t="shared" si="14"/>
        <v>6039.5529283461583</v>
      </c>
      <c r="V99" s="3">
        <f t="shared" si="17"/>
        <v>591876.1869779235</v>
      </c>
      <c r="W99" s="3">
        <f t="shared" si="15"/>
        <v>12675.456699799401</v>
      </c>
    </row>
    <row r="100" spans="4:23" x14ac:dyDescent="0.2">
      <c r="D100" s="1">
        <v>99</v>
      </c>
      <c r="E100" s="3">
        <f t="shared" si="10"/>
        <v>2722.708045495739</v>
      </c>
      <c r="F100" s="3">
        <f t="shared" si="11"/>
        <v>269548.09650407819</v>
      </c>
      <c r="G100" s="3">
        <f t="shared" si="9"/>
        <v>164511.45952176856</v>
      </c>
      <c r="L100" s="1">
        <v>99</v>
      </c>
      <c r="M100" s="11">
        <f t="shared" si="12"/>
        <v>0</v>
      </c>
      <c r="N100" s="3">
        <f t="shared" si="16"/>
        <v>0</v>
      </c>
      <c r="O100" s="3">
        <f t="shared" si="13"/>
        <v>0</v>
      </c>
      <c r="T100" s="1">
        <v>99</v>
      </c>
      <c r="U100" s="11">
        <f t="shared" si="14"/>
        <v>6401.9261040469291</v>
      </c>
      <c r="V100" s="3">
        <f t="shared" si="17"/>
        <v>633790.68430064595</v>
      </c>
      <c r="W100" s="3">
        <f t="shared" si="15"/>
        <v>13051.044211900993</v>
      </c>
    </row>
    <row r="101" spans="4:23" x14ac:dyDescent="0.2">
      <c r="D101" s="1">
        <v>100</v>
      </c>
      <c r="E101" s="3">
        <f t="shared" si="10"/>
        <v>2722.708045495739</v>
      </c>
      <c r="F101" s="3">
        <f t="shared" si="11"/>
        <v>272270.80454957392</v>
      </c>
      <c r="G101" s="3">
        <f t="shared" si="9"/>
        <v>165346.45914042779</v>
      </c>
      <c r="L101" s="1">
        <v>100</v>
      </c>
      <c r="M101" s="11">
        <f t="shared" si="12"/>
        <v>0</v>
      </c>
      <c r="N101" s="3">
        <f t="shared" si="16"/>
        <v>0</v>
      </c>
      <c r="O101" s="3">
        <f t="shared" si="13"/>
        <v>0</v>
      </c>
      <c r="T101" s="1">
        <v>100</v>
      </c>
      <c r="U101" s="11">
        <f t="shared" si="14"/>
        <v>6786.0416702897455</v>
      </c>
      <c r="V101" s="3">
        <f t="shared" si="17"/>
        <v>678604.16702897451</v>
      </c>
      <c r="W101" s="3">
        <f t="shared" si="15"/>
        <v>13436.389728647098</v>
      </c>
    </row>
    <row r="102" spans="4:23" x14ac:dyDescent="0.2">
      <c r="D102" s="1">
        <v>101</v>
      </c>
      <c r="E102" s="3">
        <f t="shared" si="10"/>
        <v>2722.708045495739</v>
      </c>
      <c r="F102" s="3">
        <f t="shared" si="11"/>
        <v>274993.51259506965</v>
      </c>
      <c r="G102" s="3">
        <f t="shared" si="9"/>
        <v>166169.07834013144</v>
      </c>
      <c r="L102" s="1">
        <v>101</v>
      </c>
      <c r="M102" s="11">
        <f t="shared" si="12"/>
        <v>0</v>
      </c>
      <c r="N102" s="3">
        <f t="shared" si="16"/>
        <v>0</v>
      </c>
      <c r="O102" s="3">
        <f t="shared" si="13"/>
        <v>0</v>
      </c>
      <c r="T102" s="1">
        <v>101</v>
      </c>
      <c r="U102" s="11">
        <f t="shared" si="14"/>
        <v>7193.2041705071297</v>
      </c>
      <c r="V102" s="3">
        <f t="shared" si="17"/>
        <v>726513.62122122012</v>
      </c>
      <c r="W102" s="3">
        <f t="shared" si="15"/>
        <v>13831.729657201522</v>
      </c>
    </row>
    <row r="103" spans="4:23" x14ac:dyDescent="0.2">
      <c r="D103" s="1">
        <v>102</v>
      </c>
      <c r="E103" s="3">
        <f t="shared" si="10"/>
        <v>2722.708045495739</v>
      </c>
      <c r="F103" s="3">
        <f t="shared" si="11"/>
        <v>277716.22064056539</v>
      </c>
      <c r="G103" s="3">
        <f t="shared" si="9"/>
        <v>166979.41964133203</v>
      </c>
      <c r="L103" s="1">
        <v>102</v>
      </c>
      <c r="M103" s="11">
        <f t="shared" si="12"/>
        <v>0</v>
      </c>
      <c r="N103" s="3">
        <f t="shared" si="16"/>
        <v>0</v>
      </c>
      <c r="O103" s="3">
        <f t="shared" si="13"/>
        <v>0</v>
      </c>
      <c r="T103" s="1">
        <v>102</v>
      </c>
      <c r="U103" s="11">
        <f t="shared" si="14"/>
        <v>7624.7964207375589</v>
      </c>
      <c r="V103" s="3">
        <f t="shared" si="17"/>
        <v>777729.23491523101</v>
      </c>
      <c r="W103" s="3">
        <f t="shared" si="15"/>
        <v>14237.305888581768</v>
      </c>
    </row>
    <row r="104" spans="4:23" x14ac:dyDescent="0.2">
      <c r="D104" s="1">
        <v>103</v>
      </c>
      <c r="E104" s="3">
        <f t="shared" si="10"/>
        <v>2722.708045495739</v>
      </c>
      <c r="F104" s="3">
        <f t="shared" si="11"/>
        <v>280438.92868606112</v>
      </c>
      <c r="G104" s="3">
        <f t="shared" si="9"/>
        <v>167777.58485081649</v>
      </c>
      <c r="L104" s="1">
        <v>103</v>
      </c>
      <c r="M104" s="11">
        <f t="shared" si="12"/>
        <v>0</v>
      </c>
      <c r="N104" s="3">
        <f t="shared" si="16"/>
        <v>0</v>
      </c>
      <c r="O104" s="3">
        <f t="shared" si="13"/>
        <v>0</v>
      </c>
      <c r="T104" s="1">
        <v>103</v>
      </c>
      <c r="U104" s="11">
        <f t="shared" si="14"/>
        <v>8082.284205981814</v>
      </c>
      <c r="V104" s="3">
        <f t="shared" si="17"/>
        <v>832475.27321612684</v>
      </c>
      <c r="W104" s="3">
        <f t="shared" si="15"/>
        <v>14653.365921147792</v>
      </c>
    </row>
    <row r="105" spans="4:23" x14ac:dyDescent="0.2">
      <c r="D105" s="1">
        <v>104</v>
      </c>
      <c r="E105" s="3">
        <f t="shared" si="10"/>
        <v>2722.708045495739</v>
      </c>
      <c r="F105" s="3">
        <f t="shared" si="11"/>
        <v>283161.63673155685</v>
      </c>
      <c r="G105" s="3">
        <f t="shared" si="9"/>
        <v>168563.67506626979</v>
      </c>
      <c r="L105" s="1">
        <v>104</v>
      </c>
      <c r="M105" s="11">
        <f t="shared" si="12"/>
        <v>0</v>
      </c>
      <c r="N105" s="3">
        <f t="shared" si="16"/>
        <v>0</v>
      </c>
      <c r="O105" s="3">
        <f t="shared" si="13"/>
        <v>0</v>
      </c>
      <c r="T105" s="1">
        <v>104</v>
      </c>
      <c r="U105" s="11">
        <f t="shared" si="14"/>
        <v>8567.2212583407218</v>
      </c>
      <c r="V105" s="3">
        <f t="shared" si="17"/>
        <v>890991.01086743502</v>
      </c>
      <c r="W105" s="3">
        <f t="shared" si="15"/>
        <v>15080.162986812282</v>
      </c>
    </row>
    <row r="106" spans="4:23" x14ac:dyDescent="0.2">
      <c r="D106" s="1">
        <v>105</v>
      </c>
      <c r="E106" s="3">
        <f t="shared" si="10"/>
        <v>2722.708045495739</v>
      </c>
      <c r="F106" s="3">
        <f t="shared" si="11"/>
        <v>285884.34477705258</v>
      </c>
      <c r="G106" s="3">
        <f t="shared" si="9"/>
        <v>169337.79068081066</v>
      </c>
      <c r="L106" s="1">
        <v>105</v>
      </c>
      <c r="M106" s="11">
        <f t="shared" si="12"/>
        <v>0</v>
      </c>
      <c r="N106" s="3">
        <f t="shared" si="16"/>
        <v>0</v>
      </c>
      <c r="O106" s="3">
        <f t="shared" si="13"/>
        <v>0</v>
      </c>
      <c r="T106" s="1">
        <v>105</v>
      </c>
      <c r="U106" s="11">
        <f t="shared" si="14"/>
        <v>9081.2545338411637</v>
      </c>
      <c r="V106" s="3">
        <f t="shared" si="17"/>
        <v>953531.7260533222</v>
      </c>
      <c r="W106" s="3">
        <f t="shared" si="15"/>
        <v>15517.9561800315</v>
      </c>
    </row>
    <row r="107" spans="4:23" x14ac:dyDescent="0.2">
      <c r="D107" s="1">
        <v>106</v>
      </c>
      <c r="E107" s="3">
        <f t="shared" si="10"/>
        <v>2722.708045495739</v>
      </c>
      <c r="F107" s="3">
        <f t="shared" si="11"/>
        <v>288607.05282254831</v>
      </c>
      <c r="G107" s="3">
        <f t="shared" si="9"/>
        <v>170100.03138749997</v>
      </c>
      <c r="L107" s="1">
        <v>106</v>
      </c>
      <c r="M107" s="11">
        <f t="shared" si="12"/>
        <v>0</v>
      </c>
      <c r="N107" s="3">
        <f t="shared" si="16"/>
        <v>0</v>
      </c>
      <c r="O107" s="3">
        <f t="shared" si="13"/>
        <v>0</v>
      </c>
      <c r="T107" s="1">
        <v>106</v>
      </c>
      <c r="U107" s="11">
        <f t="shared" si="14"/>
        <v>9626.1298058716347</v>
      </c>
      <c r="V107" s="3">
        <f t="shared" si="17"/>
        <v>1020369.7594223933</v>
      </c>
      <c r="W107" s="3">
        <f t="shared" si="15"/>
        <v>15967.01058963681</v>
      </c>
    </row>
    <row r="108" spans="4:23" x14ac:dyDescent="0.2">
      <c r="D108" s="1">
        <v>107</v>
      </c>
      <c r="E108" s="3">
        <f t="shared" si="10"/>
        <v>2722.708045495739</v>
      </c>
      <c r="F108" s="3">
        <f t="shared" si="11"/>
        <v>291329.7608680441</v>
      </c>
      <c r="G108" s="3">
        <f t="shared" si="9"/>
        <v>170850.49618382147</v>
      </c>
      <c r="L108" s="1">
        <v>107</v>
      </c>
      <c r="M108" s="11">
        <f t="shared" si="12"/>
        <v>0</v>
      </c>
      <c r="N108" s="3">
        <f t="shared" si="16"/>
        <v>0</v>
      </c>
      <c r="O108" s="3">
        <f t="shared" si="13"/>
        <v>0</v>
      </c>
      <c r="T108" s="1">
        <v>107</v>
      </c>
      <c r="U108" s="11">
        <f t="shared" si="14"/>
        <v>10203.697594223935</v>
      </c>
      <c r="V108" s="3">
        <f t="shared" si="17"/>
        <v>1091795.6425819611</v>
      </c>
      <c r="W108" s="3">
        <f t="shared" si="15"/>
        <v>16427.597433568644</v>
      </c>
    </row>
    <row r="109" spans="4:23" x14ac:dyDescent="0.2">
      <c r="D109" s="1">
        <v>108</v>
      </c>
      <c r="E109" s="3">
        <f t="shared" si="10"/>
        <v>2722.708045495739</v>
      </c>
      <c r="F109" s="3">
        <f t="shared" si="11"/>
        <v>294052.46891353984</v>
      </c>
      <c r="G109" s="3">
        <f t="shared" si="9"/>
        <v>171589.28337613543</v>
      </c>
      <c r="L109" s="1">
        <v>108</v>
      </c>
      <c r="M109" s="11">
        <f t="shared" si="12"/>
        <v>0</v>
      </c>
      <c r="N109" s="3">
        <f t="shared" si="16"/>
        <v>0</v>
      </c>
      <c r="O109" s="3">
        <f t="shared" si="13"/>
        <v>0</v>
      </c>
      <c r="T109" s="1">
        <v>108</v>
      </c>
      <c r="U109" s="11">
        <f t="shared" si="14"/>
        <v>10815.919449877372</v>
      </c>
      <c r="V109" s="3">
        <f t="shared" si="17"/>
        <v>1168119.3005867563</v>
      </c>
      <c r="W109" s="3">
        <f t="shared" si="15"/>
        <v>16899.994196575652</v>
      </c>
    </row>
    <row r="110" spans="4:23" x14ac:dyDescent="0.2">
      <c r="D110" s="1">
        <v>109</v>
      </c>
      <c r="E110" s="3">
        <f t="shared" si="10"/>
        <v>2722.708045495739</v>
      </c>
      <c r="F110" s="3">
        <f t="shared" si="11"/>
        <v>296775.17695903557</v>
      </c>
      <c r="G110" s="3">
        <f t="shared" si="9"/>
        <v>172316.49058410508</v>
      </c>
      <c r="L110" s="1">
        <v>109</v>
      </c>
      <c r="M110" s="11">
        <f t="shared" si="12"/>
        <v>0</v>
      </c>
      <c r="N110" s="3">
        <f t="shared" si="16"/>
        <v>0</v>
      </c>
      <c r="O110" s="3">
        <f t="shared" si="13"/>
        <v>0</v>
      </c>
      <c r="T110" s="1">
        <v>109</v>
      </c>
      <c r="U110" s="11">
        <f t="shared" si="14"/>
        <v>11464.874616870016</v>
      </c>
      <c r="V110" s="3">
        <f t="shared" si="17"/>
        <v>1249671.3332388317</v>
      </c>
      <c r="W110" s="3">
        <f t="shared" si="15"/>
        <v>17384.484770943294</v>
      </c>
    </row>
    <row r="111" spans="4:23" x14ac:dyDescent="0.2">
      <c r="D111" s="1">
        <v>110</v>
      </c>
      <c r="E111" s="3">
        <f t="shared" si="10"/>
        <v>2722.708045495739</v>
      </c>
      <c r="F111" s="3">
        <f t="shared" si="11"/>
        <v>299497.8850045313</v>
      </c>
      <c r="G111" s="3">
        <f t="shared" si="9"/>
        <v>173032.21474509616</v>
      </c>
      <c r="L111" s="1">
        <v>110</v>
      </c>
      <c r="M111" s="11">
        <f t="shared" si="12"/>
        <v>0</v>
      </c>
      <c r="N111" s="3">
        <f t="shared" si="16"/>
        <v>0</v>
      </c>
      <c r="O111" s="3">
        <f t="shared" si="13"/>
        <v>0</v>
      </c>
      <c r="T111" s="1">
        <v>110</v>
      </c>
      <c r="U111" s="11">
        <f t="shared" si="14"/>
        <v>12152.767093882216</v>
      </c>
      <c r="V111" s="3">
        <f t="shared" si="17"/>
        <v>1336804.3803270438</v>
      </c>
      <c r="W111" s="3">
        <f t="shared" si="15"/>
        <v>17881.359600317464</v>
      </c>
    </row>
    <row r="112" spans="4:23" x14ac:dyDescent="0.2">
      <c r="D112" s="1">
        <v>111</v>
      </c>
      <c r="E112" s="3">
        <f t="shared" si="10"/>
        <v>2722.708045495739</v>
      </c>
      <c r="F112" s="3">
        <f t="shared" si="11"/>
        <v>302220.59305002703</v>
      </c>
      <c r="G112" s="3">
        <f t="shared" si="9"/>
        <v>173736.55211854979</v>
      </c>
      <c r="L112" s="1">
        <v>111</v>
      </c>
      <c r="M112" s="11">
        <f t="shared" si="12"/>
        <v>0</v>
      </c>
      <c r="N112" s="3">
        <f t="shared" si="16"/>
        <v>0</v>
      </c>
      <c r="O112" s="3">
        <f t="shared" si="13"/>
        <v>0</v>
      </c>
      <c r="T112" s="1">
        <v>111</v>
      </c>
      <c r="U112" s="11">
        <f t="shared" si="14"/>
        <v>12881.933119515152</v>
      </c>
      <c r="V112" s="3">
        <f t="shared" si="17"/>
        <v>1429894.5762661819</v>
      </c>
      <c r="W112" s="3">
        <f t="shared" si="15"/>
        <v>18390.91582669015</v>
      </c>
    </row>
    <row r="113" spans="4:23" x14ac:dyDescent="0.2">
      <c r="D113" s="1">
        <v>112</v>
      </c>
      <c r="E113" s="3">
        <f t="shared" si="10"/>
        <v>2722.708045495739</v>
      </c>
      <c r="F113" s="3">
        <f t="shared" si="11"/>
        <v>304943.30109552277</v>
      </c>
      <c r="G113" s="3">
        <f t="shared" si="9"/>
        <v>174429.59829032834</v>
      </c>
      <c r="L113" s="1">
        <v>112</v>
      </c>
      <c r="M113" s="11">
        <f t="shared" si="12"/>
        <v>0</v>
      </c>
      <c r="N113" s="3">
        <f t="shared" si="16"/>
        <v>0</v>
      </c>
      <c r="O113" s="3">
        <f t="shared" si="13"/>
        <v>0</v>
      </c>
      <c r="T113" s="1">
        <v>112</v>
      </c>
      <c r="U113" s="11">
        <f t="shared" si="14"/>
        <v>13654.849106686059</v>
      </c>
      <c r="V113" s="3">
        <f t="shared" si="17"/>
        <v>1529343.0999488386</v>
      </c>
      <c r="W113" s="3">
        <f t="shared" si="15"/>
        <v>18913.457440615508</v>
      </c>
    </row>
    <row r="114" spans="4:23" x14ac:dyDescent="0.2">
      <c r="D114" s="1">
        <v>113</v>
      </c>
      <c r="E114" s="3">
        <f t="shared" si="10"/>
        <v>2722.708045495739</v>
      </c>
      <c r="F114" s="3">
        <f t="shared" si="11"/>
        <v>307666.0091410185</v>
      </c>
      <c r="G114" s="3">
        <f t="shared" si="9"/>
        <v>175111.44817703534</v>
      </c>
      <c r="L114" s="1">
        <v>113</v>
      </c>
      <c r="M114" s="11">
        <f t="shared" si="12"/>
        <v>0</v>
      </c>
      <c r="N114" s="3">
        <f t="shared" si="16"/>
        <v>0</v>
      </c>
      <c r="O114" s="3">
        <f t="shared" si="13"/>
        <v>0</v>
      </c>
      <c r="T114" s="1">
        <v>113</v>
      </c>
      <c r="U114" s="11">
        <f t="shared" si="14"/>
        <v>14474.140053087223</v>
      </c>
      <c r="V114" s="3">
        <f t="shared" si="17"/>
        <v>1635577.8259988562</v>
      </c>
      <c r="W114" s="3">
        <f t="shared" si="15"/>
        <v>19449.295434726355</v>
      </c>
    </row>
    <row r="115" spans="4:23" x14ac:dyDescent="0.2">
      <c r="D115" s="1">
        <v>114</v>
      </c>
      <c r="E115" s="3">
        <f t="shared" si="10"/>
        <v>2722.708045495739</v>
      </c>
      <c r="F115" s="3">
        <f t="shared" si="11"/>
        <v>310388.71718651423</v>
      </c>
      <c r="G115" s="3">
        <f t="shared" si="9"/>
        <v>175782.19603030899</v>
      </c>
      <c r="L115" s="1">
        <v>114</v>
      </c>
      <c r="M115" s="11">
        <f t="shared" si="12"/>
        <v>0</v>
      </c>
      <c r="N115" s="3">
        <f t="shared" si="16"/>
        <v>0</v>
      </c>
      <c r="O115" s="3">
        <f t="shared" si="13"/>
        <v>0</v>
      </c>
      <c r="T115" s="1">
        <v>114</v>
      </c>
      <c r="U115" s="11">
        <f t="shared" si="14"/>
        <v>15342.588456272457</v>
      </c>
      <c r="V115" s="3">
        <f t="shared" si="17"/>
        <v>1749055.08401506</v>
      </c>
      <c r="W115" s="3">
        <f t="shared" si="15"/>
        <v>19998.747960622295</v>
      </c>
    </row>
    <row r="116" spans="4:23" x14ac:dyDescent="0.2">
      <c r="D116" s="1">
        <v>115</v>
      </c>
      <c r="E116" s="3">
        <f t="shared" si="10"/>
        <v>2722.708045495739</v>
      </c>
      <c r="F116" s="3">
        <f t="shared" si="11"/>
        <v>313111.42523200996</v>
      </c>
      <c r="G116" s="3">
        <f t="shared" si="9"/>
        <v>176441.93544108869</v>
      </c>
      <c r="L116" s="1">
        <v>115</v>
      </c>
      <c r="M116" s="11">
        <f t="shared" si="12"/>
        <v>0</v>
      </c>
      <c r="N116" s="3">
        <f t="shared" si="16"/>
        <v>0</v>
      </c>
      <c r="O116" s="3">
        <f t="shared" si="13"/>
        <v>0</v>
      </c>
      <c r="T116" s="1">
        <v>115</v>
      </c>
      <c r="U116" s="11">
        <f t="shared" si="14"/>
        <v>16263.143763648804</v>
      </c>
      <c r="V116" s="3">
        <f t="shared" si="17"/>
        <v>1870261.5328196124</v>
      </c>
      <c r="W116" s="3">
        <f t="shared" si="15"/>
        <v>20562.140489202578</v>
      </c>
    </row>
    <row r="117" spans="4:23" x14ac:dyDescent="0.2">
      <c r="D117" s="1">
        <v>116</v>
      </c>
      <c r="E117" s="3">
        <f t="shared" si="10"/>
        <v>2722.708045495739</v>
      </c>
      <c r="F117" s="3">
        <f t="shared" si="11"/>
        <v>315834.13327750575</v>
      </c>
      <c r="G117" s="3">
        <f t="shared" si="9"/>
        <v>177090.75934385721</v>
      </c>
      <c r="L117" s="1">
        <v>116</v>
      </c>
      <c r="M117" s="11">
        <f t="shared" si="12"/>
        <v>0</v>
      </c>
      <c r="N117" s="3">
        <f t="shared" si="16"/>
        <v>0</v>
      </c>
      <c r="O117" s="3">
        <f t="shared" si="13"/>
        <v>0</v>
      </c>
      <c r="T117" s="1">
        <v>116</v>
      </c>
      <c r="U117" s="11">
        <f t="shared" si="14"/>
        <v>17238.932389467733</v>
      </c>
      <c r="V117" s="3">
        <f t="shared" si="17"/>
        <v>1999716.1571782569</v>
      </c>
      <c r="W117" s="3">
        <f t="shared" si="15"/>
        <v>21139.805974517971</v>
      </c>
    </row>
    <row r="118" spans="4:23" x14ac:dyDescent="0.2">
      <c r="D118" s="1">
        <v>117</v>
      </c>
      <c r="E118" s="3">
        <f t="shared" si="10"/>
        <v>2722.708045495739</v>
      </c>
      <c r="F118" s="3">
        <f t="shared" si="11"/>
        <v>318556.84132300148</v>
      </c>
      <c r="G118" s="3">
        <f t="shared" si="9"/>
        <v>177728.76002085517</v>
      </c>
      <c r="L118" s="1">
        <v>117</v>
      </c>
      <c r="M118" s="11">
        <f t="shared" si="12"/>
        <v>0</v>
      </c>
      <c r="N118" s="3">
        <f t="shared" si="16"/>
        <v>0</v>
      </c>
      <c r="O118" s="3">
        <f t="shared" si="13"/>
        <v>0</v>
      </c>
      <c r="T118" s="1">
        <v>117</v>
      </c>
      <c r="U118" s="11">
        <f t="shared" si="14"/>
        <v>18273.268332835803</v>
      </c>
      <c r="V118" s="3">
        <f t="shared" si="17"/>
        <v>2137972.3949417891</v>
      </c>
      <c r="W118" s="3">
        <f t="shared" si="15"/>
        <v>21732.08502121783</v>
      </c>
    </row>
    <row r="119" spans="4:23" x14ac:dyDescent="0.2">
      <c r="D119" s="1">
        <v>118</v>
      </c>
      <c r="E119" s="3">
        <f t="shared" si="10"/>
        <v>2722.708045495739</v>
      </c>
      <c r="F119" s="3">
        <f t="shared" si="11"/>
        <v>321279.54936849722</v>
      </c>
      <c r="G119" s="3">
        <f t="shared" si="9"/>
        <v>178356.02910627134</v>
      </c>
      <c r="L119" s="1">
        <v>118</v>
      </c>
      <c r="M119" s="11">
        <f t="shared" si="12"/>
        <v>0</v>
      </c>
      <c r="N119" s="3">
        <f t="shared" si="16"/>
        <v>0</v>
      </c>
      <c r="O119" s="3">
        <f t="shared" si="13"/>
        <v>0</v>
      </c>
      <c r="T119" s="1">
        <v>118</v>
      </c>
      <c r="U119" s="11">
        <f t="shared" si="14"/>
        <v>19369.664432805952</v>
      </c>
      <c r="V119" s="3">
        <f t="shared" si="17"/>
        <v>2285620.4030711022</v>
      </c>
      <c r="W119" s="3">
        <f t="shared" si="15"/>
        <v>22339.326055670004</v>
      </c>
    </row>
    <row r="120" spans="4:23" x14ac:dyDescent="0.2">
      <c r="D120" s="1">
        <v>119</v>
      </c>
      <c r="E120" s="3">
        <f t="shared" si="10"/>
        <v>2722.708045495739</v>
      </c>
      <c r="F120" s="3">
        <f t="shared" si="11"/>
        <v>324002.25741399295</v>
      </c>
      <c r="G120" s="3">
        <f t="shared" si="9"/>
        <v>178972.65759040634</v>
      </c>
      <c r="L120" s="1">
        <v>119</v>
      </c>
      <c r="M120" s="11">
        <f t="shared" si="12"/>
        <v>0</v>
      </c>
      <c r="N120" s="3">
        <f t="shared" si="16"/>
        <v>0</v>
      </c>
      <c r="O120" s="3">
        <f t="shared" si="13"/>
        <v>0</v>
      </c>
      <c r="T120" s="1">
        <v>119</v>
      </c>
      <c r="U120" s="11">
        <f t="shared" si="14"/>
        <v>20531.844298774307</v>
      </c>
      <c r="V120" s="3">
        <f t="shared" si="17"/>
        <v>2443289.4715541424</v>
      </c>
      <c r="W120" s="3">
        <f t="shared" si="15"/>
        <v>22961.885500832908</v>
      </c>
    </row>
    <row r="121" spans="4:23" x14ac:dyDescent="0.2">
      <c r="D121" s="1">
        <v>120</v>
      </c>
      <c r="E121" s="3">
        <f t="shared" si="10"/>
        <v>2722.708045495739</v>
      </c>
      <c r="F121" s="3">
        <f t="shared" si="11"/>
        <v>326724.96545948868</v>
      </c>
      <c r="G121" s="3">
        <f t="shared" si="9"/>
        <v>179578.7358238117</v>
      </c>
      <c r="L121" s="1">
        <v>120</v>
      </c>
      <c r="M121" s="11">
        <f t="shared" si="12"/>
        <v>0</v>
      </c>
      <c r="N121" s="3">
        <f t="shared" si="16"/>
        <v>0</v>
      </c>
      <c r="O121" s="3">
        <f t="shared" si="13"/>
        <v>0</v>
      </c>
      <c r="T121" s="1">
        <v>120</v>
      </c>
      <c r="U121" s="11">
        <f t="shared" si="14"/>
        <v>21763.754956700763</v>
      </c>
      <c r="V121" s="3">
        <f t="shared" si="17"/>
        <v>2611650.5948040914</v>
      </c>
      <c r="W121" s="3">
        <f t="shared" si="15"/>
        <v>23600.127954960775</v>
      </c>
    </row>
    <row r="122" spans="4:23" x14ac:dyDescent="0.2">
      <c r="D122" s="1">
        <v>121</v>
      </c>
      <c r="E122" s="3">
        <f t="shared" si="10"/>
        <v>2722.708045495739</v>
      </c>
      <c r="F122" s="3">
        <f t="shared" si="11"/>
        <v>329447.67350498441</v>
      </c>
      <c r="G122" s="3">
        <f t="shared" si="9"/>
        <v>180174.35352140316</v>
      </c>
      <c r="L122" s="1">
        <v>121</v>
      </c>
      <c r="M122" s="11">
        <f t="shared" si="12"/>
        <v>0</v>
      </c>
      <c r="N122" s="3">
        <f t="shared" ref="N122:N185" si="18">M122*L122</f>
        <v>0</v>
      </c>
      <c r="O122" s="3">
        <f t="shared" si="13"/>
        <v>0</v>
      </c>
      <c r="T122" s="1">
        <v>121</v>
      </c>
      <c r="U122" s="11">
        <f t="shared" si="14"/>
        <v>23069.58025410281</v>
      </c>
      <c r="V122" s="3">
        <f t="shared" si="17"/>
        <v>2791419.2107464401</v>
      </c>
      <c r="W122" s="3">
        <f t="shared" si="15"/>
        <v>24254.426374224906</v>
      </c>
    </row>
    <row r="123" spans="4:23" x14ac:dyDescent="0.2">
      <c r="D123" s="1">
        <v>122</v>
      </c>
      <c r="E123" s="3">
        <f t="shared" si="10"/>
        <v>2722.708045495739</v>
      </c>
      <c r="F123" s="3">
        <f t="shared" si="11"/>
        <v>332170.38155048015</v>
      </c>
      <c r="G123" s="3">
        <f t="shared" si="9"/>
        <v>180759.59976654896</v>
      </c>
      <c r="L123" s="1">
        <v>122</v>
      </c>
      <c r="M123" s="11">
        <f t="shared" si="12"/>
        <v>0</v>
      </c>
      <c r="N123" s="3">
        <f t="shared" si="18"/>
        <v>0</v>
      </c>
      <c r="O123" s="3">
        <f t="shared" si="13"/>
        <v>0</v>
      </c>
      <c r="T123" s="1">
        <v>122</v>
      </c>
      <c r="U123" s="11">
        <f t="shared" si="14"/>
        <v>24453.755069348983</v>
      </c>
      <c r="V123" s="3">
        <f t="shared" si="17"/>
        <v>2983358.118460576</v>
      </c>
      <c r="W123" s="3">
        <f t="shared" si="15"/>
        <v>24925.162259335397</v>
      </c>
    </row>
    <row r="124" spans="4:23" x14ac:dyDescent="0.2">
      <c r="D124" s="1">
        <v>123</v>
      </c>
      <c r="E124" s="3">
        <f t="shared" si="10"/>
        <v>2722.708045495739</v>
      </c>
      <c r="F124" s="3">
        <f t="shared" si="11"/>
        <v>334893.08959597588</v>
      </c>
      <c r="G124" s="3">
        <f t="shared" si="9"/>
        <v>181334.56301513358</v>
      </c>
      <c r="L124" s="1">
        <v>123</v>
      </c>
      <c r="M124" s="11">
        <f t="shared" si="12"/>
        <v>0</v>
      </c>
      <c r="N124" s="3">
        <f t="shared" si="18"/>
        <v>0</v>
      </c>
      <c r="O124" s="3">
        <f t="shared" si="13"/>
        <v>0</v>
      </c>
      <c r="T124" s="1">
        <v>123</v>
      </c>
      <c r="U124" s="11">
        <f t="shared" si="14"/>
        <v>25920.980373509923</v>
      </c>
      <c r="V124" s="3">
        <f t="shared" si="17"/>
        <v>3188280.5859417208</v>
      </c>
      <c r="W124" s="3">
        <f t="shared" si="15"/>
        <v>25612.725846249599</v>
      </c>
    </row>
    <row r="125" spans="4:23" x14ac:dyDescent="0.2">
      <c r="D125" s="1">
        <v>124</v>
      </c>
      <c r="E125" s="3">
        <f t="shared" si="10"/>
        <v>2722.708045495739</v>
      </c>
      <c r="F125" s="3">
        <f t="shared" si="11"/>
        <v>337615.79764147167</v>
      </c>
      <c r="G125" s="3">
        <f t="shared" si="9"/>
        <v>181899.33109959608</v>
      </c>
      <c r="L125" s="1">
        <v>124</v>
      </c>
      <c r="M125" s="11">
        <f t="shared" si="12"/>
        <v>0</v>
      </c>
      <c r="N125" s="3">
        <f t="shared" si="18"/>
        <v>0</v>
      </c>
      <c r="O125" s="3">
        <f t="shared" si="13"/>
        <v>0</v>
      </c>
      <c r="T125" s="1">
        <v>124</v>
      </c>
      <c r="U125" s="11">
        <f t="shared" si="14"/>
        <v>27476.239195920516</v>
      </c>
      <c r="V125" s="3">
        <f t="shared" si="17"/>
        <v>3407053.6602941439</v>
      </c>
      <c r="W125" s="3">
        <f t="shared" si="15"/>
        <v>26317.516301055704</v>
      </c>
    </row>
    <row r="126" spans="4:23" x14ac:dyDescent="0.2">
      <c r="D126" s="1">
        <v>125</v>
      </c>
      <c r="E126" s="3">
        <f t="shared" si="10"/>
        <v>2722.708045495739</v>
      </c>
      <c r="F126" s="3">
        <f t="shared" si="11"/>
        <v>340338.5056869674</v>
      </c>
      <c r="G126" s="3">
        <f t="shared" si="9"/>
        <v>182453.99123294424</v>
      </c>
      <c r="L126" s="1">
        <v>125</v>
      </c>
      <c r="M126" s="11">
        <f t="shared" si="12"/>
        <v>0</v>
      </c>
      <c r="N126" s="3">
        <f t="shared" si="18"/>
        <v>0</v>
      </c>
      <c r="O126" s="3">
        <f t="shared" si="13"/>
        <v>0</v>
      </c>
      <c r="T126" s="1">
        <v>125</v>
      </c>
      <c r="U126" s="11">
        <f t="shared" si="14"/>
        <v>29124.81354767576</v>
      </c>
      <c r="V126" s="3">
        <f t="shared" si="17"/>
        <v>3640601.6934594698</v>
      </c>
      <c r="W126" s="3">
        <f t="shared" si="15"/>
        <v>27039.941919121295</v>
      </c>
    </row>
    <row r="127" spans="4:23" x14ac:dyDescent="0.2">
      <c r="D127" s="1">
        <v>126</v>
      </c>
      <c r="E127" s="3">
        <f t="shared" si="10"/>
        <v>2722.708045495739</v>
      </c>
      <c r="F127" s="3">
        <f t="shared" si="11"/>
        <v>343061.21373246313</v>
      </c>
      <c r="G127" s="3">
        <f t="shared" si="9"/>
        <v>182998.63001274411</v>
      </c>
      <c r="L127" s="1">
        <v>126</v>
      </c>
      <c r="M127" s="11">
        <f t="shared" si="12"/>
        <v>0</v>
      </c>
      <c r="N127" s="3">
        <f t="shared" si="18"/>
        <v>0</v>
      </c>
      <c r="O127" s="3">
        <f t="shared" si="13"/>
        <v>0</v>
      </c>
      <c r="T127" s="1">
        <v>126</v>
      </c>
      <c r="U127" s="11">
        <f t="shared" si="14"/>
        <v>30872.302360536301</v>
      </c>
      <c r="V127" s="3">
        <f t="shared" si="17"/>
        <v>3889910.097427574</v>
      </c>
      <c r="W127" s="3">
        <f t="shared" si="15"/>
        <v>27780.420328598775</v>
      </c>
    </row>
    <row r="128" spans="4:23" x14ac:dyDescent="0.2">
      <c r="D128" s="1">
        <v>127</v>
      </c>
      <c r="E128" s="3">
        <f t="shared" si="10"/>
        <v>2722.708045495739</v>
      </c>
      <c r="F128" s="3">
        <f t="shared" si="11"/>
        <v>345783.92177795887</v>
      </c>
      <c r="G128" s="3">
        <f t="shared" si="9"/>
        <v>183533.33342508494</v>
      </c>
      <c r="L128" s="1">
        <v>127</v>
      </c>
      <c r="M128" s="11">
        <f t="shared" si="12"/>
        <v>0</v>
      </c>
      <c r="N128" s="3">
        <f t="shared" si="18"/>
        <v>0</v>
      </c>
      <c r="O128" s="3">
        <f t="shared" si="13"/>
        <v>0</v>
      </c>
      <c r="T128" s="1">
        <v>127</v>
      </c>
      <c r="U128" s="11">
        <f t="shared" si="14"/>
        <v>32724.640502168484</v>
      </c>
      <c r="V128" s="3">
        <f t="shared" si="17"/>
        <v>4156029.3437753976</v>
      </c>
      <c r="W128" s="3">
        <f t="shared" si="15"/>
        <v>28539.378698381926</v>
      </c>
    </row>
    <row r="129" spans="4:23" x14ac:dyDescent="0.2">
      <c r="D129" s="1">
        <v>128</v>
      </c>
      <c r="E129" s="3">
        <f t="shared" si="10"/>
        <v>2722.708045495739</v>
      </c>
      <c r="F129" s="3">
        <f t="shared" si="11"/>
        <v>348506.6298234546</v>
      </c>
      <c r="G129" s="3">
        <f t="shared" si="9"/>
        <v>184058.18684852018</v>
      </c>
      <c r="L129" s="1">
        <v>128</v>
      </c>
      <c r="M129" s="11">
        <f t="shared" si="12"/>
        <v>0</v>
      </c>
      <c r="N129" s="3">
        <f t="shared" si="18"/>
        <v>0</v>
      </c>
      <c r="O129" s="3">
        <f t="shared" si="13"/>
        <v>0</v>
      </c>
      <c r="T129" s="1">
        <v>128</v>
      </c>
      <c r="U129" s="11">
        <f t="shared" si="14"/>
        <v>34688.118932298588</v>
      </c>
      <c r="V129" s="3">
        <f t="shared" si="17"/>
        <v>4440079.2233342193</v>
      </c>
      <c r="W129" s="3">
        <f t="shared" si="15"/>
        <v>29317.25395060916</v>
      </c>
    </row>
    <row r="130" spans="4:23" x14ac:dyDescent="0.2">
      <c r="D130" s="1">
        <v>129</v>
      </c>
      <c r="E130" s="3">
        <f t="shared" si="10"/>
        <v>2722.708045495739</v>
      </c>
      <c r="F130" s="3">
        <f t="shared" si="11"/>
        <v>351229.33786895033</v>
      </c>
      <c r="G130" s="3">
        <f t="shared" ref="G130:G193" si="19">PV($B$4/12,D130,0,-F130)</f>
        <v>184573.27505798437</v>
      </c>
      <c r="L130" s="1">
        <v>129</v>
      </c>
      <c r="M130" s="11">
        <f t="shared" si="12"/>
        <v>0</v>
      </c>
      <c r="N130" s="3">
        <f t="shared" si="18"/>
        <v>0</v>
      </c>
      <c r="O130" s="3">
        <f t="shared" si="13"/>
        <v>0</v>
      </c>
      <c r="T130" s="1">
        <v>129</v>
      </c>
      <c r="U130" s="11">
        <f t="shared" si="14"/>
        <v>36769.406068236502</v>
      </c>
      <c r="V130" s="3">
        <f t="shared" si="17"/>
        <v>4743253.3828025088</v>
      </c>
      <c r="W130" s="3">
        <f t="shared" si="15"/>
        <v>30114.492977811722</v>
      </c>
    </row>
    <row r="131" spans="4:23" x14ac:dyDescent="0.2">
      <c r="D131" s="1">
        <v>130</v>
      </c>
      <c r="E131" s="3">
        <f t="shared" ref="E131:E194" si="20">IF(D131&gt;$B$2*12,0,E130)</f>
        <v>2722.708045495739</v>
      </c>
      <c r="F131" s="3">
        <f t="shared" ref="F131:F194" si="21">E131*D131</f>
        <v>353952.04591444606</v>
      </c>
      <c r="G131" s="3">
        <f t="shared" si="19"/>
        <v>185078.68222868579</v>
      </c>
      <c r="L131" s="1">
        <v>130</v>
      </c>
      <c r="M131" s="11">
        <f t="shared" ref="M131:M194" si="22">IF(L131&lt;$J$2*2,1000*$J$3/2,IF(L131=$J$2*2,1000*$J$3/2+1000,0))</f>
        <v>0</v>
      </c>
      <c r="N131" s="3">
        <f t="shared" si="18"/>
        <v>0</v>
      </c>
      <c r="O131" s="3">
        <f t="shared" ref="O131:O194" si="23">PV($J$4/2,L131,0,-N131)</f>
        <v>0</v>
      </c>
      <c r="T131" s="1">
        <v>130</v>
      </c>
      <c r="U131" s="11">
        <f t="shared" ref="U131:U194" si="24">1000*$R$2*(1+$R$3)^T131</f>
        <v>38975.5704323307</v>
      </c>
      <c r="V131" s="3">
        <f t="shared" si="17"/>
        <v>5066824.1562029906</v>
      </c>
      <c r="W131" s="3">
        <f t="shared" ref="W131:W194" si="25">PV($R$4/2,T131,0,-V131)</f>
        <v>30931.552864806617</v>
      </c>
    </row>
    <row r="132" spans="4:23" x14ac:dyDescent="0.2">
      <c r="D132" s="1">
        <v>131</v>
      </c>
      <c r="E132" s="3">
        <f t="shared" si="20"/>
        <v>2722.708045495739</v>
      </c>
      <c r="F132" s="3">
        <f t="shared" si="21"/>
        <v>356674.75395994179</v>
      </c>
      <c r="G132" s="3">
        <f t="shared" si="19"/>
        <v>185574.49193997582</v>
      </c>
      <c r="L132" s="1">
        <v>131</v>
      </c>
      <c r="M132" s="11">
        <f t="shared" si="22"/>
        <v>0</v>
      </c>
      <c r="N132" s="3">
        <f t="shared" si="18"/>
        <v>0</v>
      </c>
      <c r="O132" s="3">
        <f t="shared" si="23"/>
        <v>0</v>
      </c>
      <c r="T132" s="1">
        <v>131</v>
      </c>
      <c r="U132" s="11">
        <f t="shared" si="24"/>
        <v>41314.104658270546</v>
      </c>
      <c r="V132" s="3">
        <f t="shared" si="17"/>
        <v>5412147.7102334416</v>
      </c>
      <c r="W132" s="3">
        <f t="shared" si="25"/>
        <v>31768.90111543674</v>
      </c>
    </row>
    <row r="133" spans="4:23" x14ac:dyDescent="0.2">
      <c r="D133" s="1">
        <v>132</v>
      </c>
      <c r="E133" s="3">
        <f t="shared" si="20"/>
        <v>2722.708045495739</v>
      </c>
      <c r="F133" s="3">
        <f t="shared" si="21"/>
        <v>359397.46200543753</v>
      </c>
      <c r="G133" s="3">
        <f t="shared" si="19"/>
        <v>186060.78717919422</v>
      </c>
      <c r="L133" s="1">
        <v>132</v>
      </c>
      <c r="M133" s="11">
        <f t="shared" si="22"/>
        <v>0</v>
      </c>
      <c r="N133" s="3">
        <f t="shared" si="18"/>
        <v>0</v>
      </c>
      <c r="O133" s="3">
        <f t="shared" si="23"/>
        <v>0</v>
      </c>
      <c r="T133" s="1">
        <v>132</v>
      </c>
      <c r="U133" s="11">
        <f t="shared" si="24"/>
        <v>43792.950937766771</v>
      </c>
      <c r="V133" s="3">
        <f t="shared" ref="V133:V196" si="26">U133*T133</f>
        <v>5780669.5237852139</v>
      </c>
      <c r="W133" s="3">
        <f t="shared" si="25"/>
        <v>32627.01588426239</v>
      </c>
    </row>
    <row r="134" spans="4:23" x14ac:dyDescent="0.2">
      <c r="D134" s="1">
        <v>133</v>
      </c>
      <c r="E134" s="3">
        <f t="shared" si="20"/>
        <v>2722.708045495739</v>
      </c>
      <c r="F134" s="3">
        <f t="shared" si="21"/>
        <v>362120.17005093332</v>
      </c>
      <c r="G134" s="3">
        <f t="shared" si="19"/>
        <v>186537.65034549101</v>
      </c>
      <c r="L134" s="1">
        <v>133</v>
      </c>
      <c r="M134" s="11">
        <f t="shared" si="22"/>
        <v>0</v>
      </c>
      <c r="N134" s="3">
        <f t="shared" si="18"/>
        <v>0</v>
      </c>
      <c r="O134" s="3">
        <f t="shared" si="23"/>
        <v>0</v>
      </c>
      <c r="T134" s="1">
        <v>133</v>
      </c>
      <c r="U134" s="11">
        <f t="shared" si="24"/>
        <v>46420.527994032782</v>
      </c>
      <c r="V134" s="3">
        <f t="shared" si="26"/>
        <v>6173930.2232063599</v>
      </c>
      <c r="W134" s="3">
        <f t="shared" si="25"/>
        <v>33506.386213310834</v>
      </c>
    </row>
    <row r="135" spans="4:23" x14ac:dyDescent="0.2">
      <c r="D135" s="1">
        <v>134</v>
      </c>
      <c r="E135" s="3">
        <f t="shared" si="20"/>
        <v>2722.708045495739</v>
      </c>
      <c r="F135" s="3">
        <f t="shared" si="21"/>
        <v>364842.87809642905</v>
      </c>
      <c r="G135" s="3">
        <f t="shared" si="19"/>
        <v>187005.1632536251</v>
      </c>
      <c r="L135" s="1">
        <v>134</v>
      </c>
      <c r="M135" s="11">
        <f t="shared" si="22"/>
        <v>0</v>
      </c>
      <c r="N135" s="3">
        <f t="shared" si="18"/>
        <v>0</v>
      </c>
      <c r="O135" s="3">
        <f t="shared" si="23"/>
        <v>0</v>
      </c>
      <c r="T135" s="1">
        <v>134</v>
      </c>
      <c r="U135" s="11">
        <f t="shared" si="24"/>
        <v>49205.759673674758</v>
      </c>
      <c r="V135" s="3">
        <f t="shared" si="26"/>
        <v>6593571.7962724175</v>
      </c>
      <c r="W135" s="3">
        <f t="shared" si="25"/>
        <v>34407.51227399271</v>
      </c>
    </row>
    <row r="136" spans="4:23" x14ac:dyDescent="0.2">
      <c r="D136" s="1">
        <v>135</v>
      </c>
      <c r="E136" s="3">
        <f t="shared" si="20"/>
        <v>2722.708045495739</v>
      </c>
      <c r="F136" s="3">
        <f t="shared" si="21"/>
        <v>367565.58614192478</v>
      </c>
      <c r="G136" s="3">
        <f t="shared" si="19"/>
        <v>187463.40713773962</v>
      </c>
      <c r="L136" s="1">
        <v>135</v>
      </c>
      <c r="M136" s="11">
        <f t="shared" si="22"/>
        <v>0</v>
      </c>
      <c r="N136" s="3">
        <f t="shared" si="18"/>
        <v>0</v>
      </c>
      <c r="O136" s="3">
        <f t="shared" si="23"/>
        <v>0</v>
      </c>
      <c r="T136" s="1">
        <v>135</v>
      </c>
      <c r="U136" s="11">
        <f t="shared" si="24"/>
        <v>52158.105254095244</v>
      </c>
      <c r="V136" s="3">
        <f t="shared" si="26"/>
        <v>7041344.2093028575</v>
      </c>
      <c r="W136" s="3">
        <f t="shared" si="25"/>
        <v>35330.905614296476</v>
      </c>
    </row>
    <row r="137" spans="4:23" x14ac:dyDescent="0.2">
      <c r="D137" s="1">
        <v>136</v>
      </c>
      <c r="E137" s="3">
        <f t="shared" si="20"/>
        <v>2722.708045495739</v>
      </c>
      <c r="F137" s="3">
        <f t="shared" si="21"/>
        <v>370288.29418742051</v>
      </c>
      <c r="G137" s="3">
        <f t="shared" si="19"/>
        <v>187912.46265511395</v>
      </c>
      <c r="L137" s="1">
        <v>136</v>
      </c>
      <c r="M137" s="11">
        <f t="shared" si="22"/>
        <v>0</v>
      </c>
      <c r="N137" s="3">
        <f t="shared" si="18"/>
        <v>0</v>
      </c>
      <c r="O137" s="3">
        <f t="shared" si="23"/>
        <v>0</v>
      </c>
      <c r="T137" s="1">
        <v>136</v>
      </c>
      <c r="U137" s="11">
        <f t="shared" si="24"/>
        <v>55287.591569340955</v>
      </c>
      <c r="V137" s="3">
        <f t="shared" si="26"/>
        <v>7519112.4534303695</v>
      </c>
      <c r="W137" s="3">
        <f t="shared" si="25"/>
        <v>36277.089411374494</v>
      </c>
    </row>
    <row r="138" spans="4:23" x14ac:dyDescent="0.2">
      <c r="D138" s="1">
        <v>137</v>
      </c>
      <c r="E138" s="3">
        <f t="shared" si="20"/>
        <v>2722.708045495739</v>
      </c>
      <c r="F138" s="3">
        <f t="shared" si="21"/>
        <v>373011.00223291625</v>
      </c>
      <c r="G138" s="3">
        <f t="shared" si="19"/>
        <v>188352.40988989329</v>
      </c>
      <c r="L138" s="1">
        <v>137</v>
      </c>
      <c r="M138" s="11">
        <f t="shared" si="22"/>
        <v>0</v>
      </c>
      <c r="N138" s="3">
        <f t="shared" si="18"/>
        <v>0</v>
      </c>
      <c r="O138" s="3">
        <f t="shared" si="23"/>
        <v>0</v>
      </c>
      <c r="T138" s="1">
        <v>137</v>
      </c>
      <c r="U138" s="11">
        <f t="shared" si="24"/>
        <v>58604.847063501409</v>
      </c>
      <c r="V138" s="3">
        <f t="shared" si="26"/>
        <v>8028864.0476996927</v>
      </c>
      <c r="W138" s="3">
        <f t="shared" si="25"/>
        <v>37246.598729636615</v>
      </c>
    </row>
    <row r="139" spans="4:23" x14ac:dyDescent="0.2">
      <c r="D139" s="1">
        <v>138</v>
      </c>
      <c r="E139" s="3">
        <f t="shared" si="20"/>
        <v>2722.708045495739</v>
      </c>
      <c r="F139" s="3">
        <f t="shared" si="21"/>
        <v>375733.71027841198</v>
      </c>
      <c r="G139" s="3">
        <f t="shared" si="19"/>
        <v>188783.32835679469</v>
      </c>
      <c r="L139" s="1">
        <v>138</v>
      </c>
      <c r="M139" s="11">
        <f t="shared" si="22"/>
        <v>0</v>
      </c>
      <c r="N139" s="3">
        <f t="shared" si="18"/>
        <v>0</v>
      </c>
      <c r="O139" s="3">
        <f t="shared" si="23"/>
        <v>0</v>
      </c>
      <c r="T139" s="1">
        <v>138</v>
      </c>
      <c r="U139" s="11">
        <f t="shared" si="24"/>
        <v>62121.137887311503</v>
      </c>
      <c r="V139" s="3">
        <f t="shared" si="26"/>
        <v>8572717.0284489878</v>
      </c>
      <c r="W139" s="3">
        <f t="shared" si="25"/>
        <v>38239.980784469721</v>
      </c>
    </row>
    <row r="140" spans="4:23" x14ac:dyDescent="0.2">
      <c r="D140" s="1">
        <v>139</v>
      </c>
      <c r="E140" s="3">
        <f t="shared" si="20"/>
        <v>2722.708045495739</v>
      </c>
      <c r="F140" s="3">
        <f t="shared" si="21"/>
        <v>378456.41832390771</v>
      </c>
      <c r="G140" s="3">
        <f t="shared" si="19"/>
        <v>189205.29700479101</v>
      </c>
      <c r="L140" s="1">
        <v>139</v>
      </c>
      <c r="M140" s="11">
        <f t="shared" si="22"/>
        <v>0</v>
      </c>
      <c r="N140" s="3">
        <f t="shared" si="18"/>
        <v>0</v>
      </c>
      <c r="O140" s="3">
        <f t="shared" si="23"/>
        <v>0</v>
      </c>
      <c r="T140" s="1">
        <v>139</v>
      </c>
      <c r="U140" s="11">
        <f t="shared" si="24"/>
        <v>65848.406160550207</v>
      </c>
      <c r="V140" s="3">
        <f t="shared" si="26"/>
        <v>9152928.4563164786</v>
      </c>
      <c r="W140" s="3">
        <f t="shared" si="25"/>
        <v>39257.795211704084</v>
      </c>
    </row>
    <row r="141" spans="4:23" x14ac:dyDescent="0.2">
      <c r="D141" s="1">
        <v>140</v>
      </c>
      <c r="E141" s="3">
        <f t="shared" si="20"/>
        <v>2722.708045495739</v>
      </c>
      <c r="F141" s="3">
        <f t="shared" si="21"/>
        <v>381179.12636940344</v>
      </c>
      <c r="G141" s="3">
        <f t="shared" si="19"/>
        <v>189618.39422077202</v>
      </c>
      <c r="L141" s="1">
        <v>140</v>
      </c>
      <c r="M141" s="11">
        <f t="shared" si="22"/>
        <v>0</v>
      </c>
      <c r="N141" s="3">
        <f t="shared" si="18"/>
        <v>0</v>
      </c>
      <c r="O141" s="3">
        <f t="shared" si="23"/>
        <v>0</v>
      </c>
      <c r="T141" s="1">
        <v>140</v>
      </c>
      <c r="U141" s="11">
        <f t="shared" si="24"/>
        <v>69799.310530183226</v>
      </c>
      <c r="V141" s="3">
        <f t="shared" si="26"/>
        <v>9771903.4742256515</v>
      </c>
      <c r="W141" s="3">
        <f t="shared" si="25"/>
        <v>40300.614342950226</v>
      </c>
    </row>
    <row r="142" spans="4:23" x14ac:dyDescent="0.2">
      <c r="D142" s="1">
        <v>141</v>
      </c>
      <c r="E142" s="3">
        <f t="shared" si="20"/>
        <v>2722.708045495739</v>
      </c>
      <c r="F142" s="3">
        <f t="shared" si="21"/>
        <v>383901.83441489923</v>
      </c>
      <c r="G142" s="3">
        <f t="shared" si="19"/>
        <v>190022.69783318311</v>
      </c>
      <c r="L142" s="1">
        <v>141</v>
      </c>
      <c r="M142" s="11">
        <f t="shared" si="22"/>
        <v>0</v>
      </c>
      <c r="N142" s="3">
        <f t="shared" si="18"/>
        <v>0</v>
      </c>
      <c r="O142" s="3">
        <f t="shared" si="23"/>
        <v>0</v>
      </c>
      <c r="T142" s="1">
        <v>141</v>
      </c>
      <c r="U142" s="11">
        <f t="shared" si="24"/>
        <v>73987.26916199422</v>
      </c>
      <c r="V142" s="3">
        <f t="shared" si="26"/>
        <v>10432204.951841185</v>
      </c>
      <c r="W142" s="3">
        <f t="shared" si="25"/>
        <v>41369.023486932289</v>
      </c>
    </row>
    <row r="143" spans="4:23" x14ac:dyDescent="0.2">
      <c r="D143" s="1">
        <v>142</v>
      </c>
      <c r="E143" s="3">
        <f t="shared" si="20"/>
        <v>2722.708045495739</v>
      </c>
      <c r="F143" s="3">
        <f t="shared" si="21"/>
        <v>386624.54246039497</v>
      </c>
      <c r="G143" s="3">
        <f t="shared" si="19"/>
        <v>190418.28511564169</v>
      </c>
      <c r="L143" s="1">
        <v>142</v>
      </c>
      <c r="M143" s="11">
        <f t="shared" si="22"/>
        <v>0</v>
      </c>
      <c r="N143" s="3">
        <f t="shared" si="18"/>
        <v>0</v>
      </c>
      <c r="O143" s="3">
        <f t="shared" si="23"/>
        <v>0</v>
      </c>
      <c r="T143" s="1">
        <v>142</v>
      </c>
      <c r="U143" s="11">
        <f t="shared" si="24"/>
        <v>78426.505311713874</v>
      </c>
      <c r="V143" s="3">
        <f t="shared" si="26"/>
        <v>11136563.754263369</v>
      </c>
      <c r="W143" s="3">
        <f t="shared" si="25"/>
        <v>42463.621216946587</v>
      </c>
    </row>
    <row r="144" spans="4:23" x14ac:dyDescent="0.2">
      <c r="D144" s="1">
        <v>143</v>
      </c>
      <c r="E144" s="3">
        <f t="shared" si="20"/>
        <v>2722.708045495739</v>
      </c>
      <c r="F144" s="3">
        <f t="shared" si="21"/>
        <v>389347.2505058907</v>
      </c>
      <c r="G144" s="3">
        <f t="shared" si="19"/>
        <v>190805.23279053162</v>
      </c>
      <c r="L144" s="1">
        <v>143</v>
      </c>
      <c r="M144" s="11">
        <f t="shared" si="22"/>
        <v>0</v>
      </c>
      <c r="N144" s="3">
        <f t="shared" si="18"/>
        <v>0</v>
      </c>
      <c r="O144" s="3">
        <f t="shared" si="23"/>
        <v>0</v>
      </c>
      <c r="T144" s="1">
        <v>143</v>
      </c>
      <c r="U144" s="11">
        <f t="shared" si="24"/>
        <v>83132.095630416734</v>
      </c>
      <c r="V144" s="3">
        <f t="shared" si="26"/>
        <v>11887889.675149594</v>
      </c>
      <c r="W144" s="3">
        <f t="shared" si="25"/>
        <v>43585.019664577238</v>
      </c>
    </row>
    <row r="145" spans="4:23" x14ac:dyDescent="0.2">
      <c r="D145" s="1">
        <v>144</v>
      </c>
      <c r="E145" s="3">
        <f t="shared" si="20"/>
        <v>2722.708045495739</v>
      </c>
      <c r="F145" s="3">
        <f t="shared" si="21"/>
        <v>392069.95855138643</v>
      </c>
      <c r="G145" s="3">
        <f t="shared" si="19"/>
        <v>191183.61703257528</v>
      </c>
      <c r="L145" s="1">
        <v>144</v>
      </c>
      <c r="M145" s="11">
        <f t="shared" si="22"/>
        <v>0</v>
      </c>
      <c r="N145" s="3">
        <f t="shared" si="18"/>
        <v>0</v>
      </c>
      <c r="O145" s="3">
        <f t="shared" si="23"/>
        <v>0</v>
      </c>
      <c r="T145" s="1">
        <v>144</v>
      </c>
      <c r="U145" s="11">
        <f t="shared" si="24"/>
        <v>88120.021368241709</v>
      </c>
      <c r="V145" s="3">
        <f t="shared" si="26"/>
        <v>12689283.077026807</v>
      </c>
      <c r="W145" s="3">
        <f t="shared" si="25"/>
        <v>44733.844819802769</v>
      </c>
    </row>
    <row r="146" spans="4:23" x14ac:dyDescent="0.2">
      <c r="D146" s="1">
        <v>145</v>
      </c>
      <c r="E146" s="3">
        <f t="shared" si="20"/>
        <v>2722.708045495739</v>
      </c>
      <c r="F146" s="3">
        <f t="shared" si="21"/>
        <v>394792.66659688216</v>
      </c>
      <c r="G146" s="3">
        <f t="shared" si="19"/>
        <v>191553.51347238399</v>
      </c>
      <c r="L146" s="1">
        <v>145</v>
      </c>
      <c r="M146" s="11">
        <f t="shared" si="22"/>
        <v>0</v>
      </c>
      <c r="N146" s="3">
        <f t="shared" si="18"/>
        <v>0</v>
      </c>
      <c r="O146" s="3">
        <f t="shared" si="23"/>
        <v>0</v>
      </c>
      <c r="T146" s="1">
        <v>145</v>
      </c>
      <c r="U146" s="11">
        <f t="shared" si="24"/>
        <v>93407.222650336218</v>
      </c>
      <c r="V146" s="3">
        <f t="shared" si="26"/>
        <v>13544047.284298752</v>
      </c>
      <c r="W146" s="3">
        <f t="shared" si="25"/>
        <v>45910.736837631441</v>
      </c>
    </row>
    <row r="147" spans="4:23" x14ac:dyDescent="0.2">
      <c r="D147" s="1">
        <v>146</v>
      </c>
      <c r="E147" s="3">
        <f t="shared" si="20"/>
        <v>2722.708045495739</v>
      </c>
      <c r="F147" s="3">
        <f t="shared" si="21"/>
        <v>397515.37464237789</v>
      </c>
      <c r="G147" s="3">
        <f t="shared" si="19"/>
        <v>191914.9971999868</v>
      </c>
      <c r="L147" s="1">
        <v>146</v>
      </c>
      <c r="M147" s="11">
        <f t="shared" si="22"/>
        <v>0</v>
      </c>
      <c r="N147" s="3">
        <f t="shared" si="18"/>
        <v>0</v>
      </c>
      <c r="O147" s="3">
        <f t="shared" si="23"/>
        <v>0</v>
      </c>
      <c r="T147" s="1">
        <v>146</v>
      </c>
      <c r="U147" s="11">
        <f t="shared" si="24"/>
        <v>99011.656009356389</v>
      </c>
      <c r="V147" s="3">
        <f t="shared" si="26"/>
        <v>14455701.777366033</v>
      </c>
      <c r="W147" s="3">
        <f t="shared" si="25"/>
        <v>47116.350351404784</v>
      </c>
    </row>
    <row r="148" spans="4:23" x14ac:dyDescent="0.2">
      <c r="D148" s="1">
        <v>147</v>
      </c>
      <c r="E148" s="3">
        <f t="shared" si="20"/>
        <v>2722.708045495739</v>
      </c>
      <c r="F148" s="3">
        <f t="shared" si="21"/>
        <v>400238.08268787363</v>
      </c>
      <c r="G148" s="3">
        <f t="shared" si="19"/>
        <v>192268.14276833684</v>
      </c>
      <c r="L148" s="1">
        <v>147</v>
      </c>
      <c r="M148" s="11">
        <f t="shared" si="22"/>
        <v>0</v>
      </c>
      <c r="N148" s="3">
        <f t="shared" si="18"/>
        <v>0</v>
      </c>
      <c r="O148" s="3">
        <f t="shared" si="23"/>
        <v>0</v>
      </c>
      <c r="T148" s="1">
        <v>147</v>
      </c>
      <c r="U148" s="11">
        <f t="shared" si="24"/>
        <v>104952.35536991779</v>
      </c>
      <c r="V148" s="3">
        <f t="shared" si="26"/>
        <v>15427996.239377914</v>
      </c>
      <c r="W148" s="3">
        <f t="shared" si="25"/>
        <v>48351.354792912891</v>
      </c>
    </row>
    <row r="149" spans="4:23" x14ac:dyDescent="0.2">
      <c r="D149" s="1">
        <v>148</v>
      </c>
      <c r="E149" s="3">
        <f t="shared" si="20"/>
        <v>2722.708045495739</v>
      </c>
      <c r="F149" s="3">
        <f t="shared" si="21"/>
        <v>402960.79073336936</v>
      </c>
      <c r="G149" s="3">
        <f t="shared" si="19"/>
        <v>192613.02419679731</v>
      </c>
      <c r="L149" s="1">
        <v>148</v>
      </c>
      <c r="M149" s="11">
        <f t="shared" si="22"/>
        <v>0</v>
      </c>
      <c r="N149" s="3">
        <f t="shared" si="18"/>
        <v>0</v>
      </c>
      <c r="O149" s="3">
        <f t="shared" si="23"/>
        <v>0</v>
      </c>
      <c r="T149" s="1">
        <v>148</v>
      </c>
      <c r="U149" s="11">
        <f t="shared" si="24"/>
        <v>111249.49669211287</v>
      </c>
      <c r="V149" s="3">
        <f t="shared" si="26"/>
        <v>16464925.510432703</v>
      </c>
      <c r="W149" s="3">
        <f t="shared" si="25"/>
        <v>49616.434719467397</v>
      </c>
    </row>
    <row r="150" spans="4:23" x14ac:dyDescent="0.2">
      <c r="D150" s="1">
        <v>149</v>
      </c>
      <c r="E150" s="3">
        <f t="shared" si="20"/>
        <v>2722.708045495739</v>
      </c>
      <c r="F150" s="3">
        <f t="shared" si="21"/>
        <v>405683.49877886509</v>
      </c>
      <c r="G150" s="3">
        <f t="shared" si="19"/>
        <v>192949.71497460539</v>
      </c>
      <c r="L150" s="1">
        <v>149</v>
      </c>
      <c r="M150" s="11">
        <f t="shared" si="22"/>
        <v>0</v>
      </c>
      <c r="N150" s="3">
        <f t="shared" si="18"/>
        <v>0</v>
      </c>
      <c r="O150" s="3">
        <f t="shared" si="23"/>
        <v>0</v>
      </c>
      <c r="T150" s="1">
        <v>149</v>
      </c>
      <c r="U150" s="11">
        <f t="shared" si="24"/>
        <v>117924.46649363964</v>
      </c>
      <c r="V150" s="3">
        <f t="shared" si="26"/>
        <v>17570745.507552307</v>
      </c>
      <c r="W150" s="3">
        <f t="shared" si="25"/>
        <v>50912.290148081338</v>
      </c>
    </row>
    <row r="151" spans="4:23" x14ac:dyDescent="0.2">
      <c r="D151" s="1">
        <v>150</v>
      </c>
      <c r="E151" s="3">
        <f t="shared" si="20"/>
        <v>2722.708045495739</v>
      </c>
      <c r="F151" s="3">
        <f t="shared" si="21"/>
        <v>408406.20682436088</v>
      </c>
      <c r="G151" s="3">
        <f t="shared" si="19"/>
        <v>193278.28806431478</v>
      </c>
      <c r="L151" s="1">
        <v>150</v>
      </c>
      <c r="M151" s="11">
        <f t="shared" si="22"/>
        <v>0</v>
      </c>
      <c r="N151" s="3">
        <f t="shared" si="18"/>
        <v>0</v>
      </c>
      <c r="O151" s="3">
        <f t="shared" si="23"/>
        <v>0</v>
      </c>
      <c r="T151" s="1">
        <v>150</v>
      </c>
      <c r="U151" s="11">
        <f t="shared" si="24"/>
        <v>124999.93448325804</v>
      </c>
      <c r="V151" s="3">
        <f t="shared" si="26"/>
        <v>18749990.172488704</v>
      </c>
      <c r="W151" s="3">
        <f t="shared" si="25"/>
        <v>52239.636896908451</v>
      </c>
    </row>
    <row r="152" spans="4:23" x14ac:dyDescent="0.2">
      <c r="D152" s="1">
        <v>151</v>
      </c>
      <c r="E152" s="3">
        <f t="shared" si="20"/>
        <v>2722.708045495739</v>
      </c>
      <c r="F152" s="3">
        <f t="shared" si="21"/>
        <v>411128.91486985661</v>
      </c>
      <c r="G152" s="3">
        <f t="shared" si="19"/>
        <v>193598.81590521749</v>
      </c>
      <c r="L152" s="1">
        <v>151</v>
      </c>
      <c r="M152" s="11">
        <f t="shared" si="22"/>
        <v>0</v>
      </c>
      <c r="N152" s="3">
        <f t="shared" si="18"/>
        <v>0</v>
      </c>
      <c r="O152" s="3">
        <f t="shared" si="23"/>
        <v>0</v>
      </c>
      <c r="T152" s="1">
        <v>151</v>
      </c>
      <c r="U152" s="11">
        <f t="shared" si="24"/>
        <v>132499.93055225353</v>
      </c>
      <c r="V152" s="3">
        <f t="shared" si="26"/>
        <v>20007489.513390284</v>
      </c>
      <c r="W152" s="3">
        <f t="shared" si="25"/>
        <v>53599.206934097238</v>
      </c>
    </row>
    <row r="153" spans="4:23" x14ac:dyDescent="0.2">
      <c r="D153" s="1">
        <v>152</v>
      </c>
      <c r="E153" s="3">
        <f t="shared" si="20"/>
        <v>2722.708045495739</v>
      </c>
      <c r="F153" s="3">
        <f t="shared" si="21"/>
        <v>413851.62291535235</v>
      </c>
      <c r="G153" s="3">
        <f t="shared" si="19"/>
        <v>193911.37041674447</v>
      </c>
      <c r="L153" s="1">
        <v>152</v>
      </c>
      <c r="M153" s="11">
        <f t="shared" si="22"/>
        <v>0</v>
      </c>
      <c r="N153" s="3">
        <f t="shared" si="18"/>
        <v>0</v>
      </c>
      <c r="O153" s="3">
        <f t="shared" si="23"/>
        <v>0</v>
      </c>
      <c r="T153" s="1">
        <v>152</v>
      </c>
      <c r="U153" s="11">
        <f t="shared" si="24"/>
        <v>140449.92638538874</v>
      </c>
      <c r="V153" s="3">
        <f t="shared" si="26"/>
        <v>21348388.810579088</v>
      </c>
      <c r="W153" s="3">
        <f t="shared" si="25"/>
        <v>54991.748734218963</v>
      </c>
    </row>
    <row r="154" spans="4:23" x14ac:dyDescent="0.2">
      <c r="D154" s="1">
        <v>153</v>
      </c>
      <c r="E154" s="3">
        <f t="shared" si="20"/>
        <v>2722.708045495739</v>
      </c>
      <c r="F154" s="3">
        <f t="shared" si="21"/>
        <v>416574.33096084808</v>
      </c>
      <c r="G154" s="3">
        <f t="shared" si="19"/>
        <v>194216.02300184546</v>
      </c>
      <c r="L154" s="1">
        <v>153</v>
      </c>
      <c r="M154" s="11">
        <f t="shared" si="22"/>
        <v>0</v>
      </c>
      <c r="N154" s="3">
        <f t="shared" si="18"/>
        <v>0</v>
      </c>
      <c r="O154" s="3">
        <f t="shared" si="23"/>
        <v>0</v>
      </c>
      <c r="T154" s="1">
        <v>153</v>
      </c>
      <c r="U154" s="11">
        <f t="shared" si="24"/>
        <v>148876.92196851206</v>
      </c>
      <c r="V154" s="3">
        <f t="shared" si="26"/>
        <v>22778169.061182346</v>
      </c>
      <c r="W154" s="3">
        <f t="shared" si="25"/>
        <v>56418.027642431865</v>
      </c>
    </row>
    <row r="155" spans="4:23" x14ac:dyDescent="0.2">
      <c r="D155" s="1">
        <v>154</v>
      </c>
      <c r="E155" s="3">
        <f t="shared" si="20"/>
        <v>2722.708045495739</v>
      </c>
      <c r="F155" s="3">
        <f t="shared" si="21"/>
        <v>419297.03900634381</v>
      </c>
      <c r="G155" s="3">
        <f t="shared" si="19"/>
        <v>194512.84455034763</v>
      </c>
      <c r="L155" s="1">
        <v>154</v>
      </c>
      <c r="M155" s="11">
        <f t="shared" si="22"/>
        <v>0</v>
      </c>
      <c r="N155" s="3">
        <f t="shared" si="18"/>
        <v>0</v>
      </c>
      <c r="O155" s="3">
        <f t="shared" si="23"/>
        <v>0</v>
      </c>
      <c r="T155" s="1">
        <v>154</v>
      </c>
      <c r="U155" s="11">
        <f t="shared" si="24"/>
        <v>157809.53728662277</v>
      </c>
      <c r="V155" s="3">
        <f t="shared" si="26"/>
        <v>24302668.742139906</v>
      </c>
      <c r="W155" s="3">
        <f t="shared" si="25"/>
        <v>57878.82624654712</v>
      </c>
    </row>
    <row r="156" spans="4:23" x14ac:dyDescent="0.2">
      <c r="D156" s="1">
        <v>155</v>
      </c>
      <c r="E156" s="3">
        <f t="shared" si="20"/>
        <v>2722.708045495739</v>
      </c>
      <c r="F156" s="3">
        <f t="shared" si="21"/>
        <v>422019.74705183954</v>
      </c>
      <c r="G156" s="3">
        <f t="shared" si="19"/>
        <v>194801.90544229429</v>
      </c>
      <c r="L156" s="1">
        <v>155</v>
      </c>
      <c r="M156" s="11">
        <f t="shared" si="22"/>
        <v>0</v>
      </c>
      <c r="N156" s="3">
        <f t="shared" si="18"/>
        <v>0</v>
      </c>
      <c r="O156" s="3">
        <f t="shared" si="23"/>
        <v>0</v>
      </c>
      <c r="T156" s="1">
        <v>155</v>
      </c>
      <c r="U156" s="11">
        <f t="shared" si="24"/>
        <v>167278.10952382017</v>
      </c>
      <c r="V156" s="3">
        <f t="shared" si="26"/>
        <v>25928106.976192124</v>
      </c>
      <c r="W156" s="3">
        <f t="shared" si="25"/>
        <v>59374.944757165911</v>
      </c>
    </row>
    <row r="157" spans="4:23" x14ac:dyDescent="0.2">
      <c r="D157" s="1">
        <v>156</v>
      </c>
      <c r="E157" s="3">
        <f t="shared" si="20"/>
        <v>2722.708045495739</v>
      </c>
      <c r="F157" s="3">
        <f t="shared" si="21"/>
        <v>424742.45509733527</v>
      </c>
      <c r="G157" s="3">
        <f t="shared" si="19"/>
        <v>195083.27555126249</v>
      </c>
      <c r="L157" s="1">
        <v>156</v>
      </c>
      <c r="M157" s="11">
        <f t="shared" si="22"/>
        <v>0</v>
      </c>
      <c r="N157" s="3">
        <f t="shared" si="18"/>
        <v>0</v>
      </c>
      <c r="O157" s="3">
        <f t="shared" si="23"/>
        <v>0</v>
      </c>
      <c r="T157" s="1">
        <v>156</v>
      </c>
      <c r="U157" s="11">
        <f t="shared" si="24"/>
        <v>177314.79609524942</v>
      </c>
      <c r="V157" s="3">
        <f t="shared" si="26"/>
        <v>27661108.190858908</v>
      </c>
      <c r="W157" s="3">
        <f t="shared" si="25"/>
        <v>60907.201396060518</v>
      </c>
    </row>
    <row r="158" spans="4:23" x14ac:dyDescent="0.2">
      <c r="D158" s="1">
        <v>157</v>
      </c>
      <c r="E158" s="3">
        <f t="shared" si="20"/>
        <v>2722.708045495739</v>
      </c>
      <c r="F158" s="3">
        <f t="shared" si="21"/>
        <v>427465.16314283101</v>
      </c>
      <c r="G158" s="3">
        <f t="shared" si="19"/>
        <v>195357.02424766048</v>
      </c>
      <c r="L158" s="1">
        <v>157</v>
      </c>
      <c r="M158" s="11">
        <f t="shared" si="22"/>
        <v>0</v>
      </c>
      <c r="N158" s="3">
        <f t="shared" si="18"/>
        <v>0</v>
      </c>
      <c r="O158" s="3">
        <f t="shared" si="23"/>
        <v>0</v>
      </c>
      <c r="T158" s="1">
        <v>157</v>
      </c>
      <c r="U158" s="11">
        <f t="shared" si="24"/>
        <v>187953.68386096437</v>
      </c>
      <c r="V158" s="3">
        <f t="shared" si="26"/>
        <v>29508728.366171408</v>
      </c>
      <c r="W158" s="3">
        <f t="shared" si="25"/>
        <v>62476.432792975786</v>
      </c>
    </row>
    <row r="159" spans="4:23" x14ac:dyDescent="0.2">
      <c r="D159" s="1">
        <v>158</v>
      </c>
      <c r="E159" s="3">
        <f t="shared" si="20"/>
        <v>2722.708045495739</v>
      </c>
      <c r="F159" s="3">
        <f t="shared" si="21"/>
        <v>430187.8711883268</v>
      </c>
      <c r="G159" s="3">
        <f t="shared" si="19"/>
        <v>195623.22040200504</v>
      </c>
      <c r="L159" s="1">
        <v>158</v>
      </c>
      <c r="M159" s="11">
        <f t="shared" si="22"/>
        <v>0</v>
      </c>
      <c r="N159" s="3">
        <f t="shared" si="18"/>
        <v>0</v>
      </c>
      <c r="O159" s="3">
        <f t="shared" si="23"/>
        <v>0</v>
      </c>
      <c r="T159" s="1">
        <v>158</v>
      </c>
      <c r="U159" s="11">
        <f t="shared" si="24"/>
        <v>199230.90489262223</v>
      </c>
      <c r="V159" s="3">
        <f t="shared" si="26"/>
        <v>31478482.973034311</v>
      </c>
      <c r="W159" s="3">
        <f t="shared" si="25"/>
        <v>64083.494391031258</v>
      </c>
    </row>
    <row r="160" spans="4:23" x14ac:dyDescent="0.2">
      <c r="D160" s="1">
        <v>159</v>
      </c>
      <c r="E160" s="3">
        <f t="shared" si="20"/>
        <v>2722.708045495739</v>
      </c>
      <c r="F160" s="3">
        <f t="shared" si="21"/>
        <v>432910.57923382253</v>
      </c>
      <c r="G160" s="3">
        <f t="shared" si="19"/>
        <v>195881.93238817816</v>
      </c>
      <c r="L160" s="1">
        <v>159</v>
      </c>
      <c r="M160" s="11">
        <f t="shared" si="22"/>
        <v>0</v>
      </c>
      <c r="N160" s="3">
        <f t="shared" si="18"/>
        <v>0</v>
      </c>
      <c r="O160" s="3">
        <f t="shared" si="23"/>
        <v>0</v>
      </c>
      <c r="T160" s="1">
        <v>159</v>
      </c>
      <c r="U160" s="11">
        <f t="shared" si="24"/>
        <v>211184.75918617961</v>
      </c>
      <c r="V160" s="3">
        <f t="shared" si="26"/>
        <v>33578376.710602559</v>
      </c>
      <c r="W160" s="3">
        <f t="shared" si="25"/>
        <v>65729.260860908063</v>
      </c>
    </row>
    <row r="161" spans="4:23" x14ac:dyDescent="0.2">
      <c r="D161" s="1">
        <v>160</v>
      </c>
      <c r="E161" s="3">
        <f t="shared" si="20"/>
        <v>2722.708045495739</v>
      </c>
      <c r="F161" s="3">
        <f t="shared" si="21"/>
        <v>435633.28727931826</v>
      </c>
      <c r="G161" s="3">
        <f t="shared" si="19"/>
        <v>196133.22808666422</v>
      </c>
      <c r="L161" s="1">
        <v>160</v>
      </c>
      <c r="M161" s="11">
        <f t="shared" si="22"/>
        <v>0</v>
      </c>
      <c r="N161" s="3">
        <f t="shared" si="18"/>
        <v>0</v>
      </c>
      <c r="O161" s="3">
        <f t="shared" si="23"/>
        <v>0</v>
      </c>
      <c r="T161" s="1">
        <v>160</v>
      </c>
      <c r="U161" s="11">
        <f t="shared" si="24"/>
        <v>223855.84473735036</v>
      </c>
      <c r="V161" s="3">
        <f t="shared" si="26"/>
        <v>35816935.157976061</v>
      </c>
      <c r="W161" s="3">
        <f t="shared" si="25"/>
        <v>67414.626524008243</v>
      </c>
    </row>
    <row r="162" spans="4:23" x14ac:dyDescent="0.2">
      <c r="D162" s="1">
        <v>161</v>
      </c>
      <c r="E162" s="3">
        <f t="shared" si="20"/>
        <v>2722.708045495739</v>
      </c>
      <c r="F162" s="3">
        <f t="shared" si="21"/>
        <v>438355.99532481399</v>
      </c>
      <c r="G162" s="3">
        <f t="shared" si="19"/>
        <v>196377.17488776706</v>
      </c>
      <c r="L162" s="1">
        <v>161</v>
      </c>
      <c r="M162" s="11">
        <f t="shared" si="22"/>
        <v>0</v>
      </c>
      <c r="N162" s="3">
        <f t="shared" si="18"/>
        <v>0</v>
      </c>
      <c r="O162" s="3">
        <f t="shared" si="23"/>
        <v>0</v>
      </c>
      <c r="T162" s="1">
        <v>161</v>
      </c>
      <c r="U162" s="11">
        <f t="shared" si="24"/>
        <v>237287.1954215914</v>
      </c>
      <c r="V162" s="3">
        <f t="shared" si="26"/>
        <v>38203238.462876216</v>
      </c>
      <c r="W162" s="3">
        <f t="shared" si="25"/>
        <v>69140.505784779132</v>
      </c>
    </row>
    <row r="163" spans="4:23" x14ac:dyDescent="0.2">
      <c r="D163" s="1">
        <v>162</v>
      </c>
      <c r="E163" s="3">
        <f t="shared" si="20"/>
        <v>2722.708045495739</v>
      </c>
      <c r="F163" s="3">
        <f t="shared" si="21"/>
        <v>441078.70337030973</v>
      </c>
      <c r="G163" s="3">
        <f t="shared" si="19"/>
        <v>196613.83969480713</v>
      </c>
      <c r="L163" s="1">
        <v>162</v>
      </c>
      <c r="M163" s="11">
        <f t="shared" si="22"/>
        <v>0</v>
      </c>
      <c r="N163" s="3">
        <f t="shared" si="18"/>
        <v>0</v>
      </c>
      <c r="O163" s="3">
        <f t="shared" si="23"/>
        <v>0</v>
      </c>
      <c r="T163" s="1">
        <v>162</v>
      </c>
      <c r="U163" s="11">
        <f t="shared" si="24"/>
        <v>251524.42714688688</v>
      </c>
      <c r="V163" s="3">
        <f t="shared" si="26"/>
        <v>40746957.197795674</v>
      </c>
      <c r="W163" s="3">
        <f t="shared" si="25"/>
        <v>70907.833572397707</v>
      </c>
    </row>
    <row r="164" spans="4:23" x14ac:dyDescent="0.2">
      <c r="D164" s="1">
        <v>163</v>
      </c>
      <c r="E164" s="3">
        <f t="shared" si="20"/>
        <v>2722.708045495739</v>
      </c>
      <c r="F164" s="3">
        <f t="shared" si="21"/>
        <v>443801.41141580546</v>
      </c>
      <c r="G164" s="3">
        <f t="shared" si="19"/>
        <v>196843.28892729906</v>
      </c>
      <c r="L164" s="1">
        <v>163</v>
      </c>
      <c r="M164" s="11">
        <f t="shared" si="22"/>
        <v>0</v>
      </c>
      <c r="N164" s="3">
        <f t="shared" si="18"/>
        <v>0</v>
      </c>
      <c r="O164" s="3">
        <f t="shared" si="23"/>
        <v>0</v>
      </c>
      <c r="T164" s="1">
        <v>163</v>
      </c>
      <c r="U164" s="11">
        <f t="shared" si="24"/>
        <v>266615.89277570014</v>
      </c>
      <c r="V164" s="3">
        <f t="shared" si="26"/>
        <v>43458390.522439122</v>
      </c>
      <c r="W164" s="3">
        <f t="shared" si="25"/>
        <v>72717.565792016132</v>
      </c>
    </row>
    <row r="165" spans="4:23" x14ac:dyDescent="0.2">
      <c r="D165" s="1">
        <v>164</v>
      </c>
      <c r="E165" s="3">
        <f t="shared" si="20"/>
        <v>2722.708045495739</v>
      </c>
      <c r="F165" s="3">
        <f t="shared" si="21"/>
        <v>446524.11946130119</v>
      </c>
      <c r="G165" s="3">
        <f t="shared" si="19"/>
        <v>197065.58852410989</v>
      </c>
      <c r="L165" s="1">
        <v>164</v>
      </c>
      <c r="M165" s="11">
        <f t="shared" si="22"/>
        <v>0</v>
      </c>
      <c r="N165" s="3">
        <f t="shared" si="18"/>
        <v>0</v>
      </c>
      <c r="O165" s="3">
        <f t="shared" si="23"/>
        <v>0</v>
      </c>
      <c r="T165" s="1">
        <v>164</v>
      </c>
      <c r="U165" s="11">
        <f t="shared" si="24"/>
        <v>282612.84634224215</v>
      </c>
      <c r="V165" s="3">
        <f t="shared" si="26"/>
        <v>46348506.800127715</v>
      </c>
      <c r="W165" s="3">
        <f t="shared" si="25"/>
        <v>74570.679785772096</v>
      </c>
    </row>
    <row r="166" spans="4:23" x14ac:dyDescent="0.2">
      <c r="D166" s="1">
        <v>165</v>
      </c>
      <c r="E166" s="3">
        <f t="shared" si="20"/>
        <v>2722.708045495739</v>
      </c>
      <c r="F166" s="3">
        <f t="shared" si="21"/>
        <v>449246.82750679692</v>
      </c>
      <c r="G166" s="3">
        <f t="shared" si="19"/>
        <v>197280.80394659709</v>
      </c>
      <c r="L166" s="1">
        <v>165</v>
      </c>
      <c r="M166" s="11">
        <f t="shared" si="22"/>
        <v>0</v>
      </c>
      <c r="N166" s="3">
        <f t="shared" si="18"/>
        <v>0</v>
      </c>
      <c r="O166" s="3">
        <f t="shared" si="23"/>
        <v>0</v>
      </c>
      <c r="T166" s="1">
        <v>165</v>
      </c>
      <c r="U166" s="11">
        <f t="shared" si="24"/>
        <v>299569.61712277669</v>
      </c>
      <c r="V166" s="3">
        <f t="shared" si="26"/>
        <v>49428986.825258151</v>
      </c>
      <c r="W166" s="3">
        <f t="shared" si="25"/>
        <v>76468.174803773072</v>
      </c>
    </row>
    <row r="167" spans="4:23" x14ac:dyDescent="0.2">
      <c r="D167" s="1">
        <v>166</v>
      </c>
      <c r="E167" s="3">
        <f t="shared" si="20"/>
        <v>2722.708045495739</v>
      </c>
      <c r="F167" s="3">
        <f t="shared" si="21"/>
        <v>451969.53555229265</v>
      </c>
      <c r="G167" s="3">
        <f t="shared" si="19"/>
        <v>197489.00018172845</v>
      </c>
      <c r="L167" s="1">
        <v>166</v>
      </c>
      <c r="M167" s="11">
        <f t="shared" si="22"/>
        <v>0</v>
      </c>
      <c r="N167" s="3">
        <f t="shared" si="18"/>
        <v>0</v>
      </c>
      <c r="O167" s="3">
        <f t="shared" si="23"/>
        <v>0</v>
      </c>
      <c r="T167" s="1">
        <v>166</v>
      </c>
      <c r="U167" s="11">
        <f t="shared" si="24"/>
        <v>317543.7941501434</v>
      </c>
      <c r="V167" s="3">
        <f t="shared" si="26"/>
        <v>52712269.828923807</v>
      </c>
      <c r="W167" s="3">
        <f t="shared" si="25"/>
        <v>78411.072485267578</v>
      </c>
    </row>
    <row r="168" spans="4:23" x14ac:dyDescent="0.2">
      <c r="D168" s="1">
        <v>167</v>
      </c>
      <c r="E168" s="3">
        <f t="shared" si="20"/>
        <v>2722.708045495739</v>
      </c>
      <c r="F168" s="3">
        <f t="shared" si="21"/>
        <v>454692.24359778845</v>
      </c>
      <c r="G168" s="3">
        <f t="shared" si="19"/>
        <v>197690.24174518167</v>
      </c>
      <c r="L168" s="1">
        <v>167</v>
      </c>
      <c r="M168" s="11">
        <f t="shared" si="22"/>
        <v>0</v>
      </c>
      <c r="N168" s="3">
        <f t="shared" si="18"/>
        <v>0</v>
      </c>
      <c r="O168" s="3">
        <f t="shared" si="23"/>
        <v>0</v>
      </c>
      <c r="T168" s="1">
        <v>167</v>
      </c>
      <c r="U168" s="11">
        <f t="shared" si="24"/>
        <v>336596.42179915204</v>
      </c>
      <c r="V168" s="3">
        <f t="shared" si="26"/>
        <v>56211602.440458395</v>
      </c>
      <c r="W168" s="3">
        <f t="shared" si="25"/>
        <v>80400.417350220523</v>
      </c>
    </row>
    <row r="169" spans="4:23" x14ac:dyDescent="0.2">
      <c r="D169" s="1">
        <v>168</v>
      </c>
      <c r="E169" s="3">
        <f t="shared" si="20"/>
        <v>2722.708045495739</v>
      </c>
      <c r="F169" s="3">
        <f t="shared" si="21"/>
        <v>457414.95164328418</v>
      </c>
      <c r="G169" s="3">
        <f t="shared" si="19"/>
        <v>197884.59268442533</v>
      </c>
      <c r="L169" s="1">
        <v>168</v>
      </c>
      <c r="M169" s="11">
        <f t="shared" si="22"/>
        <v>0</v>
      </c>
      <c r="N169" s="3">
        <f t="shared" si="18"/>
        <v>0</v>
      </c>
      <c r="O169" s="3">
        <f t="shared" si="23"/>
        <v>0</v>
      </c>
      <c r="T169" s="1">
        <v>168</v>
      </c>
      <c r="U169" s="11">
        <f t="shared" si="24"/>
        <v>356792.20710710104</v>
      </c>
      <c r="V169" s="3">
        <f t="shared" si="26"/>
        <v>59941090.793992974</v>
      </c>
      <c r="W169" s="3">
        <f t="shared" si="25"/>
        <v>82437.277301515773</v>
      </c>
    </row>
    <row r="170" spans="4:23" x14ac:dyDescent="0.2">
      <c r="D170" s="1">
        <v>169</v>
      </c>
      <c r="E170" s="3">
        <f t="shared" si="20"/>
        <v>2722.708045495739</v>
      </c>
      <c r="F170" s="3">
        <f t="shared" si="21"/>
        <v>460137.65968877991</v>
      </c>
      <c r="G170" s="3">
        <f t="shared" si="19"/>
        <v>198072.11658178089</v>
      </c>
      <c r="L170" s="1">
        <v>169</v>
      </c>
      <c r="M170" s="11">
        <f t="shared" si="22"/>
        <v>0</v>
      </c>
      <c r="N170" s="3">
        <f t="shared" si="18"/>
        <v>0</v>
      </c>
      <c r="O170" s="3">
        <f t="shared" si="23"/>
        <v>0</v>
      </c>
      <c r="T170" s="1">
        <v>169</v>
      </c>
      <c r="U170" s="11">
        <f t="shared" si="24"/>
        <v>378199.73953352711</v>
      </c>
      <c r="V170" s="3">
        <f t="shared" si="26"/>
        <v>63915755.98116608</v>
      </c>
      <c r="W170" s="3">
        <f t="shared" si="25"/>
        <v>84522.744138012451</v>
      </c>
    </row>
    <row r="171" spans="4:23" x14ac:dyDescent="0.2">
      <c r="D171" s="1">
        <v>170</v>
      </c>
      <c r="E171" s="3">
        <f t="shared" si="20"/>
        <v>2722.708045495739</v>
      </c>
      <c r="F171" s="3">
        <f t="shared" si="21"/>
        <v>462860.36773427564</v>
      </c>
      <c r="G171" s="3">
        <f t="shared" si="19"/>
        <v>198252.87655746567</v>
      </c>
      <c r="L171" s="1">
        <v>170</v>
      </c>
      <c r="M171" s="11">
        <f t="shared" si="22"/>
        <v>0</v>
      </c>
      <c r="N171" s="3">
        <f t="shared" si="18"/>
        <v>0</v>
      </c>
      <c r="O171" s="3">
        <f t="shared" si="23"/>
        <v>0</v>
      </c>
      <c r="T171" s="1">
        <v>170</v>
      </c>
      <c r="U171" s="11">
        <f t="shared" si="24"/>
        <v>400891.72390553879</v>
      </c>
      <c r="V171" s="3">
        <f t="shared" si="26"/>
        <v>68151593.063941598</v>
      </c>
      <c r="W171" s="3">
        <f t="shared" si="25"/>
        <v>86657.934078685983</v>
      </c>
    </row>
    <row r="172" spans="4:23" x14ac:dyDescent="0.2">
      <c r="D172" s="1">
        <v>171</v>
      </c>
      <c r="E172" s="3">
        <f t="shared" si="20"/>
        <v>2722.708045495739</v>
      </c>
      <c r="F172" s="3">
        <f t="shared" si="21"/>
        <v>465583.07577977137</v>
      </c>
      <c r="G172" s="3">
        <f t="shared" si="19"/>
        <v>198426.93527261709</v>
      </c>
      <c r="L172" s="1">
        <v>171</v>
      </c>
      <c r="M172" s="11">
        <f t="shared" si="22"/>
        <v>0</v>
      </c>
      <c r="N172" s="3">
        <f t="shared" si="18"/>
        <v>0</v>
      </c>
      <c r="O172" s="3">
        <f t="shared" si="23"/>
        <v>0</v>
      </c>
      <c r="T172" s="1">
        <v>171</v>
      </c>
      <c r="U172" s="11">
        <f t="shared" si="24"/>
        <v>424945.22733987123</v>
      </c>
      <c r="V172" s="3">
        <f t="shared" si="26"/>
        <v>72665633.875117987</v>
      </c>
      <c r="W172" s="3">
        <f t="shared" si="25"/>
        <v>88843.988298091761</v>
      </c>
    </row>
    <row r="173" spans="4:23" x14ac:dyDescent="0.2">
      <c r="D173" s="1">
        <v>172</v>
      </c>
      <c r="E173" s="3">
        <f t="shared" si="20"/>
        <v>2722.708045495739</v>
      </c>
      <c r="F173" s="3">
        <f t="shared" si="21"/>
        <v>468305.78382526711</v>
      </c>
      <c r="G173" s="3">
        <f t="shared" si="19"/>
        <v>198594.35493229845</v>
      </c>
      <c r="L173" s="1">
        <v>172</v>
      </c>
      <c r="M173" s="11">
        <f t="shared" si="22"/>
        <v>0</v>
      </c>
      <c r="N173" s="3">
        <f t="shared" si="18"/>
        <v>0</v>
      </c>
      <c r="O173" s="3">
        <f t="shared" si="23"/>
        <v>0</v>
      </c>
      <c r="T173" s="1">
        <v>172</v>
      </c>
      <c r="U173" s="11">
        <f t="shared" si="24"/>
        <v>450441.94098026346</v>
      </c>
      <c r="V173" s="3">
        <f t="shared" si="26"/>
        <v>77476013.84860532</v>
      </c>
      <c r="W173" s="3">
        <f t="shared" si="25"/>
        <v>91082.073473392302</v>
      </c>
    </row>
    <row r="174" spans="4:23" x14ac:dyDescent="0.2">
      <c r="D174" s="1">
        <v>173</v>
      </c>
      <c r="E174" s="3">
        <f t="shared" si="20"/>
        <v>2722.708045495739</v>
      </c>
      <c r="F174" s="3">
        <f t="shared" si="21"/>
        <v>471028.49187076284</v>
      </c>
      <c r="G174" s="3">
        <f t="shared" si="19"/>
        <v>198755.19728848571</v>
      </c>
      <c r="L174" s="1">
        <v>173</v>
      </c>
      <c r="M174" s="11">
        <f t="shared" si="22"/>
        <v>0</v>
      </c>
      <c r="N174" s="3">
        <f t="shared" si="18"/>
        <v>0</v>
      </c>
      <c r="O174" s="3">
        <f t="shared" si="23"/>
        <v>0</v>
      </c>
      <c r="T174" s="1">
        <v>173</v>
      </c>
      <c r="U174" s="11">
        <f t="shared" si="24"/>
        <v>477468.4574390793</v>
      </c>
      <c r="V174" s="3">
        <f t="shared" si="26"/>
        <v>82602043.136960715</v>
      </c>
      <c r="W174" s="3">
        <f t="shared" si="25"/>
        <v>93373.382343194753</v>
      </c>
    </row>
    <row r="175" spans="4:23" x14ac:dyDescent="0.2">
      <c r="D175" s="1">
        <v>174</v>
      </c>
      <c r="E175" s="3">
        <f t="shared" si="20"/>
        <v>2722.708045495739</v>
      </c>
      <c r="F175" s="3">
        <f t="shared" si="21"/>
        <v>473751.19991625857</v>
      </c>
      <c r="G175" s="3">
        <f t="shared" si="19"/>
        <v>198909.52364303634</v>
      </c>
      <c r="L175" s="1">
        <v>174</v>
      </c>
      <c r="M175" s="11">
        <f t="shared" si="22"/>
        <v>0</v>
      </c>
      <c r="N175" s="3">
        <f t="shared" si="18"/>
        <v>0</v>
      </c>
      <c r="O175" s="3">
        <f t="shared" si="23"/>
        <v>0</v>
      </c>
      <c r="T175" s="1">
        <v>174</v>
      </c>
      <c r="U175" s="11">
        <f t="shared" si="24"/>
        <v>506116.5648854241</v>
      </c>
      <c r="V175" s="3">
        <f t="shared" si="26"/>
        <v>88064282.290063798</v>
      </c>
      <c r="W175" s="3">
        <f t="shared" si="25"/>
        <v>95719.134278450671</v>
      </c>
    </row>
    <row r="176" spans="4:23" x14ac:dyDescent="0.2">
      <c r="D176" s="1">
        <v>175</v>
      </c>
      <c r="E176" s="3">
        <f t="shared" si="20"/>
        <v>2722.708045495739</v>
      </c>
      <c r="F176" s="3">
        <f t="shared" si="21"/>
        <v>476473.90796175436</v>
      </c>
      <c r="G176" s="3">
        <f t="shared" si="19"/>
        <v>199057.39485063974</v>
      </c>
      <c r="L176" s="1">
        <v>175</v>
      </c>
      <c r="M176" s="11">
        <f t="shared" si="22"/>
        <v>0</v>
      </c>
      <c r="N176" s="3">
        <f t="shared" si="18"/>
        <v>0</v>
      </c>
      <c r="O176" s="3">
        <f t="shared" si="23"/>
        <v>0</v>
      </c>
      <c r="T176" s="1">
        <v>175</v>
      </c>
      <c r="U176" s="11">
        <f t="shared" si="24"/>
        <v>536483.55877854966</v>
      </c>
      <c r="V176" s="3">
        <f t="shared" si="26"/>
        <v>93884622.786246195</v>
      </c>
      <c r="W176" s="3">
        <f t="shared" si="25"/>
        <v>98120.575865675317</v>
      </c>
    </row>
    <row r="177" spans="4:23" x14ac:dyDescent="0.2">
      <c r="D177" s="1">
        <v>176</v>
      </c>
      <c r="E177" s="3">
        <f t="shared" si="20"/>
        <v>2722.708045495739</v>
      </c>
      <c r="F177" s="3">
        <f t="shared" si="21"/>
        <v>479196.61600725009</v>
      </c>
      <c r="G177" s="3">
        <f t="shared" si="19"/>
        <v>199198.87132174897</v>
      </c>
      <c r="L177" s="1">
        <v>176</v>
      </c>
      <c r="M177" s="11">
        <f t="shared" si="22"/>
        <v>0</v>
      </c>
      <c r="N177" s="3">
        <f t="shared" si="18"/>
        <v>0</v>
      </c>
      <c r="O177" s="3">
        <f t="shared" si="23"/>
        <v>0</v>
      </c>
      <c r="T177" s="1">
        <v>176</v>
      </c>
      <c r="U177" s="11">
        <f t="shared" si="24"/>
        <v>568672.57230526255</v>
      </c>
      <c r="V177" s="3">
        <f t="shared" si="26"/>
        <v>100086372.72572622</v>
      </c>
      <c r="W177" s="3">
        <f t="shared" si="25"/>
        <v>100578.98150274935</v>
      </c>
    </row>
    <row r="178" spans="4:23" x14ac:dyDescent="0.2">
      <c r="D178" s="1">
        <v>177</v>
      </c>
      <c r="E178" s="3">
        <f t="shared" si="20"/>
        <v>2722.708045495739</v>
      </c>
      <c r="F178" s="3">
        <f t="shared" si="21"/>
        <v>481919.32405274583</v>
      </c>
      <c r="G178" s="3">
        <f t="shared" si="19"/>
        <v>199334.01302549505</v>
      </c>
      <c r="L178" s="1">
        <v>177</v>
      </c>
      <c r="M178" s="11">
        <f t="shared" si="22"/>
        <v>0</v>
      </c>
      <c r="N178" s="3">
        <f t="shared" si="18"/>
        <v>0</v>
      </c>
      <c r="O178" s="3">
        <f t="shared" si="23"/>
        <v>0</v>
      </c>
      <c r="T178" s="1">
        <v>177</v>
      </c>
      <c r="U178" s="11">
        <f t="shared" si="24"/>
        <v>602792.92664357834</v>
      </c>
      <c r="V178" s="3">
        <f t="shared" si="26"/>
        <v>106694348.01591337</v>
      </c>
      <c r="W178" s="3">
        <f t="shared" si="25"/>
        <v>103095.6540075712</v>
      </c>
    </row>
    <row r="179" spans="4:23" x14ac:dyDescent="0.2">
      <c r="D179" s="1">
        <v>178</v>
      </c>
      <c r="E179" s="3">
        <f t="shared" si="20"/>
        <v>2722.708045495739</v>
      </c>
      <c r="F179" s="3">
        <f t="shared" si="21"/>
        <v>484642.03209824156</v>
      </c>
      <c r="G179" s="3">
        <f t="shared" si="19"/>
        <v>199462.87949258304</v>
      </c>
      <c r="L179" s="1">
        <v>178</v>
      </c>
      <c r="M179" s="11">
        <f t="shared" si="22"/>
        <v>0</v>
      </c>
      <c r="N179" s="3">
        <f t="shared" si="18"/>
        <v>0</v>
      </c>
      <c r="O179" s="3">
        <f t="shared" si="23"/>
        <v>0</v>
      </c>
      <c r="T179" s="1">
        <v>178</v>
      </c>
      <c r="U179" s="11">
        <f t="shared" si="24"/>
        <v>638960.50224219298</v>
      </c>
      <c r="V179" s="3">
        <f t="shared" si="26"/>
        <v>113734969.39911035</v>
      </c>
      <c r="W179" s="3">
        <f t="shared" si="25"/>
        <v>105671.92523983338</v>
      </c>
    </row>
    <row r="180" spans="4:23" x14ac:dyDescent="0.2">
      <c r="D180" s="1">
        <v>179</v>
      </c>
      <c r="E180" s="3">
        <f t="shared" si="20"/>
        <v>2722.708045495739</v>
      </c>
      <c r="F180" s="3">
        <f t="shared" si="21"/>
        <v>487364.74014373729</v>
      </c>
      <c r="G180" s="3">
        <f t="shared" si="19"/>
        <v>199585.52981816966</v>
      </c>
      <c r="L180" s="1">
        <v>179</v>
      </c>
      <c r="M180" s="11">
        <f t="shared" si="22"/>
        <v>0</v>
      </c>
      <c r="N180" s="3">
        <f t="shared" si="18"/>
        <v>0</v>
      </c>
      <c r="O180" s="3">
        <f t="shared" si="23"/>
        <v>0</v>
      </c>
      <c r="T180" s="1">
        <v>179</v>
      </c>
      <c r="U180" s="11">
        <f t="shared" si="24"/>
        <v>677298.13237672462</v>
      </c>
      <c r="V180" s="3">
        <f t="shared" si="26"/>
        <v>121236365.69543371</v>
      </c>
      <c r="W180" s="3">
        <f t="shared" si="25"/>
        <v>108309.15673620347</v>
      </c>
    </row>
    <row r="181" spans="4:23" x14ac:dyDescent="0.2">
      <c r="D181" s="1">
        <v>180</v>
      </c>
      <c r="E181" s="3">
        <f t="shared" si="20"/>
        <v>2722.708045495739</v>
      </c>
      <c r="F181" s="3">
        <f t="shared" si="21"/>
        <v>490087.44818923302</v>
      </c>
      <c r="G181" s="3">
        <f t="shared" si="19"/>
        <v>199702.02266472409</v>
      </c>
      <c r="L181" s="1">
        <v>180</v>
      </c>
      <c r="M181" s="11">
        <f t="shared" si="22"/>
        <v>0</v>
      </c>
      <c r="N181" s="3">
        <f t="shared" si="18"/>
        <v>0</v>
      </c>
      <c r="O181" s="3">
        <f t="shared" si="23"/>
        <v>0</v>
      </c>
      <c r="T181" s="1">
        <v>180</v>
      </c>
      <c r="U181" s="11">
        <f t="shared" si="24"/>
        <v>717936.02031932806</v>
      </c>
      <c r="V181" s="3">
        <f t="shared" si="26"/>
        <v>129228483.65747905</v>
      </c>
      <c r="W181" s="3">
        <f t="shared" si="25"/>
        <v>111008.74035919436</v>
      </c>
    </row>
    <row r="182" spans="4:23" x14ac:dyDescent="0.2">
      <c r="D182" s="1">
        <v>181</v>
      </c>
      <c r="E182" s="3">
        <f t="shared" si="20"/>
        <v>2722.708045495739</v>
      </c>
      <c r="F182" s="3">
        <f t="shared" si="21"/>
        <v>492810.15623472875</v>
      </c>
      <c r="G182" s="3">
        <f t="shared" si="19"/>
        <v>199812.41626487044</v>
      </c>
      <c r="L182" s="1">
        <v>181</v>
      </c>
      <c r="M182" s="11">
        <f t="shared" si="22"/>
        <v>0</v>
      </c>
      <c r="N182" s="3">
        <f t="shared" si="18"/>
        <v>0</v>
      </c>
      <c r="O182" s="3">
        <f t="shared" si="23"/>
        <v>0</v>
      </c>
      <c r="T182" s="1">
        <v>181</v>
      </c>
      <c r="U182" s="11">
        <f t="shared" si="24"/>
        <v>761012.18153848802</v>
      </c>
      <c r="V182" s="3">
        <f t="shared" si="26"/>
        <v>137743204.85846633</v>
      </c>
      <c r="W182" s="3">
        <f t="shared" si="25"/>
        <v>113772.0989600162</v>
      </c>
    </row>
    <row r="183" spans="4:23" x14ac:dyDescent="0.2">
      <c r="D183" s="1">
        <v>182</v>
      </c>
      <c r="E183" s="3">
        <f t="shared" si="20"/>
        <v>2722.708045495739</v>
      </c>
      <c r="F183" s="3">
        <f t="shared" si="21"/>
        <v>495532.86428022449</v>
      </c>
      <c r="G183" s="3">
        <f t="shared" si="19"/>
        <v>199916.76842421279</v>
      </c>
      <c r="L183" s="1">
        <v>182</v>
      </c>
      <c r="M183" s="11">
        <f t="shared" si="22"/>
        <v>0</v>
      </c>
      <c r="N183" s="3">
        <f t="shared" si="18"/>
        <v>0</v>
      </c>
      <c r="O183" s="3">
        <f t="shared" si="23"/>
        <v>0</v>
      </c>
      <c r="T183" s="1">
        <v>182</v>
      </c>
      <c r="U183" s="11">
        <f t="shared" si="24"/>
        <v>806672.91243079724</v>
      </c>
      <c r="V183" s="3">
        <f t="shared" si="26"/>
        <v>146814470.06240511</v>
      </c>
      <c r="W183" s="3">
        <f t="shared" si="25"/>
        <v>116600.68705570721</v>
      </c>
    </row>
    <row r="184" spans="4:23" x14ac:dyDescent="0.2">
      <c r="D184" s="1">
        <v>183</v>
      </c>
      <c r="E184" s="3">
        <f t="shared" si="20"/>
        <v>2722.708045495739</v>
      </c>
      <c r="F184" s="3">
        <f t="shared" si="21"/>
        <v>498255.57232572022</v>
      </c>
      <c r="G184" s="3">
        <f t="shared" si="19"/>
        <v>200015.1365241427</v>
      </c>
      <c r="L184" s="1">
        <v>183</v>
      </c>
      <c r="M184" s="11">
        <f t="shared" si="22"/>
        <v>0</v>
      </c>
      <c r="N184" s="3">
        <f t="shared" si="18"/>
        <v>0</v>
      </c>
      <c r="O184" s="3">
        <f t="shared" si="23"/>
        <v>0</v>
      </c>
      <c r="T184" s="1">
        <v>183</v>
      </c>
      <c r="U184" s="11">
        <f t="shared" si="24"/>
        <v>855073.28717664524</v>
      </c>
      <c r="V184" s="3">
        <f t="shared" si="26"/>
        <v>156478411.55332607</v>
      </c>
      <c r="W184" s="3">
        <f t="shared" si="25"/>
        <v>119495.99152084789</v>
      </c>
    </row>
    <row r="185" spans="4:23" x14ac:dyDescent="0.2">
      <c r="D185" s="1">
        <v>184</v>
      </c>
      <c r="E185" s="3">
        <f t="shared" si="20"/>
        <v>2722.708045495739</v>
      </c>
      <c r="F185" s="3">
        <f t="shared" si="21"/>
        <v>500978.28037121601</v>
      </c>
      <c r="G185" s="3">
        <f t="shared" si="19"/>
        <v>200107.57752462965</v>
      </c>
      <c r="L185" s="1">
        <v>184</v>
      </c>
      <c r="M185" s="11">
        <f t="shared" si="22"/>
        <v>0</v>
      </c>
      <c r="N185" s="3">
        <f t="shared" si="18"/>
        <v>0</v>
      </c>
      <c r="O185" s="3">
        <f t="shared" si="23"/>
        <v>0</v>
      </c>
      <c r="T185" s="1">
        <v>184</v>
      </c>
      <c r="U185" s="11">
        <f t="shared" si="24"/>
        <v>906377.68440724374</v>
      </c>
      <c r="V185" s="3">
        <f t="shared" si="26"/>
        <v>166773493.93093285</v>
      </c>
      <c r="W185" s="3">
        <f t="shared" si="25"/>
        <v>122459.5322941686</v>
      </c>
    </row>
    <row r="186" spans="4:23" x14ac:dyDescent="0.2">
      <c r="D186" s="1">
        <v>185</v>
      </c>
      <c r="E186" s="3">
        <f t="shared" si="20"/>
        <v>2722.708045495739</v>
      </c>
      <c r="F186" s="3">
        <f t="shared" si="21"/>
        <v>503700.98841671174</v>
      </c>
      <c r="G186" s="3">
        <f t="shared" si="19"/>
        <v>200194.14796699383</v>
      </c>
      <c r="L186" s="1">
        <v>185</v>
      </c>
      <c r="M186" s="11">
        <f t="shared" si="22"/>
        <v>0</v>
      </c>
      <c r="N186" s="3">
        <f t="shared" ref="N186:N201" si="27">M186*L186</f>
        <v>0</v>
      </c>
      <c r="O186" s="3">
        <f t="shared" si="23"/>
        <v>0</v>
      </c>
      <c r="T186" s="1">
        <v>185</v>
      </c>
      <c r="U186" s="11">
        <f t="shared" si="24"/>
        <v>960760.34547167842</v>
      </c>
      <c r="V186" s="3">
        <f t="shared" si="26"/>
        <v>177740663.9122605</v>
      </c>
      <c r="W186" s="3">
        <f t="shared" si="25"/>
        <v>125492.86310036818</v>
      </c>
    </row>
    <row r="187" spans="4:23" x14ac:dyDescent="0.2">
      <c r="D187" s="1">
        <v>186</v>
      </c>
      <c r="E187" s="3">
        <f t="shared" si="20"/>
        <v>2722.708045495739</v>
      </c>
      <c r="F187" s="3">
        <f t="shared" si="21"/>
        <v>506423.69646220747</v>
      </c>
      <c r="G187" s="3">
        <f t="shared" si="19"/>
        <v>200274.90397666185</v>
      </c>
      <c r="L187" s="1">
        <v>186</v>
      </c>
      <c r="M187" s="11">
        <f t="shared" si="22"/>
        <v>0</v>
      </c>
      <c r="N187" s="3">
        <f t="shared" si="27"/>
        <v>0</v>
      </c>
      <c r="O187" s="3">
        <f t="shared" si="23"/>
        <v>0</v>
      </c>
      <c r="T187" s="1">
        <v>186</v>
      </c>
      <c r="U187" s="11">
        <f t="shared" si="24"/>
        <v>1018405.9661999792</v>
      </c>
      <c r="V187" s="3">
        <f t="shared" si="26"/>
        <v>189423509.71319613</v>
      </c>
      <c r="W187" s="3">
        <f t="shared" si="25"/>
        <v>128597.57218746674</v>
      </c>
    </row>
    <row r="188" spans="4:23" x14ac:dyDescent="0.2">
      <c r="D188" s="1">
        <v>187</v>
      </c>
      <c r="E188" s="3">
        <f t="shared" si="20"/>
        <v>2722.708045495739</v>
      </c>
      <c r="F188" s="3">
        <f t="shared" si="21"/>
        <v>509146.40450770321</v>
      </c>
      <c r="G188" s="3">
        <f t="shared" si="19"/>
        <v>200349.90126590579</v>
      </c>
      <c r="L188" s="1">
        <v>187</v>
      </c>
      <c r="M188" s="11">
        <f t="shared" si="22"/>
        <v>0</v>
      </c>
      <c r="N188" s="3">
        <f t="shared" si="27"/>
        <v>0</v>
      </c>
      <c r="O188" s="3">
        <f t="shared" si="23"/>
        <v>0</v>
      </c>
      <c r="T188" s="1">
        <v>187</v>
      </c>
      <c r="U188" s="11">
        <f t="shared" si="24"/>
        <v>1079510.324171978</v>
      </c>
      <c r="V188" s="3">
        <f t="shared" si="26"/>
        <v>201868430.62015989</v>
      </c>
      <c r="W188" s="3">
        <f t="shared" si="25"/>
        <v>131775.28308002304</v>
      </c>
    </row>
    <row r="189" spans="4:23" x14ac:dyDescent="0.2">
      <c r="D189" s="1">
        <v>188</v>
      </c>
      <c r="E189" s="3">
        <f t="shared" si="20"/>
        <v>2722.708045495739</v>
      </c>
      <c r="F189" s="3">
        <f t="shared" si="21"/>
        <v>511869.11255319894</v>
      </c>
      <c r="G189" s="3">
        <f t="shared" si="19"/>
        <v>200419.19513656475</v>
      </c>
      <c r="L189" s="1">
        <v>188</v>
      </c>
      <c r="M189" s="11">
        <f t="shared" si="22"/>
        <v>0</v>
      </c>
      <c r="N189" s="3">
        <f t="shared" si="27"/>
        <v>0</v>
      </c>
      <c r="O189" s="3">
        <f t="shared" si="23"/>
        <v>0</v>
      </c>
      <c r="T189" s="1">
        <v>188</v>
      </c>
      <c r="U189" s="11">
        <f t="shared" si="24"/>
        <v>1144280.9436222967</v>
      </c>
      <c r="V189" s="3">
        <f t="shared" si="26"/>
        <v>215124817.40099177</v>
      </c>
      <c r="W189" s="3">
        <f t="shared" si="25"/>
        <v>135027.65534855504</v>
      </c>
    </row>
    <row r="190" spans="4:23" x14ac:dyDescent="0.2">
      <c r="D190" s="1">
        <v>189</v>
      </c>
      <c r="E190" s="3">
        <f t="shared" si="20"/>
        <v>2722.708045495739</v>
      </c>
      <c r="F190" s="3">
        <f t="shared" si="21"/>
        <v>514591.82059869467</v>
      </c>
      <c r="G190" s="3">
        <f t="shared" si="19"/>
        <v>200482.84048274977</v>
      </c>
      <c r="L190" s="1">
        <v>189</v>
      </c>
      <c r="M190" s="11">
        <f t="shared" si="22"/>
        <v>0</v>
      </c>
      <c r="N190" s="3">
        <f t="shared" si="27"/>
        <v>0</v>
      </c>
      <c r="O190" s="3">
        <f t="shared" si="23"/>
        <v>0</v>
      </c>
      <c r="T190" s="1">
        <v>189</v>
      </c>
      <c r="U190" s="11">
        <f t="shared" si="24"/>
        <v>1212937.8002396347</v>
      </c>
      <c r="V190" s="3">
        <f t="shared" si="26"/>
        <v>229245244.24529096</v>
      </c>
      <c r="W190" s="3">
        <f t="shared" si="25"/>
        <v>138356.38539550695</v>
      </c>
    </row>
    <row r="191" spans="4:23" x14ac:dyDescent="0.2">
      <c r="D191" s="1">
        <v>190</v>
      </c>
      <c r="E191" s="3">
        <f t="shared" si="20"/>
        <v>2722.708045495739</v>
      </c>
      <c r="F191" s="3">
        <f t="shared" si="21"/>
        <v>517314.5286441904</v>
      </c>
      <c r="G191" s="3">
        <f t="shared" si="19"/>
        <v>200540.89179353215</v>
      </c>
      <c r="L191" s="1">
        <v>190</v>
      </c>
      <c r="M191" s="11">
        <f t="shared" si="22"/>
        <v>0</v>
      </c>
      <c r="N191" s="3">
        <f t="shared" si="27"/>
        <v>0</v>
      </c>
      <c r="O191" s="3">
        <f t="shared" si="23"/>
        <v>0</v>
      </c>
      <c r="T191" s="1">
        <v>190</v>
      </c>
      <c r="U191" s="11">
        <f t="shared" si="24"/>
        <v>1285714.0682540131</v>
      </c>
      <c r="V191" s="3">
        <f t="shared" si="26"/>
        <v>244285672.96826249</v>
      </c>
      <c r="W191" s="3">
        <f t="shared" si="25"/>
        <v>141763.20725811514</v>
      </c>
    </row>
    <row r="192" spans="4:23" x14ac:dyDescent="0.2">
      <c r="D192" s="1">
        <v>191</v>
      </c>
      <c r="E192" s="3">
        <f t="shared" si="20"/>
        <v>2722.708045495739</v>
      </c>
      <c r="F192" s="3">
        <f t="shared" si="21"/>
        <v>520037.23668968613</v>
      </c>
      <c r="G192" s="3">
        <f t="shared" si="19"/>
        <v>200593.4031556148</v>
      </c>
      <c r="L192" s="1">
        <v>191</v>
      </c>
      <c r="M192" s="11">
        <f t="shared" si="22"/>
        <v>0</v>
      </c>
      <c r="N192" s="3">
        <f t="shared" si="27"/>
        <v>0</v>
      </c>
      <c r="O192" s="3">
        <f t="shared" si="23"/>
        <v>0</v>
      </c>
      <c r="T192" s="1">
        <v>191</v>
      </c>
      <c r="U192" s="11">
        <f t="shared" si="24"/>
        <v>1362856.9123492541</v>
      </c>
      <c r="V192" s="3">
        <f t="shared" si="26"/>
        <v>260305670.25870752</v>
      </c>
      <c r="W192" s="3">
        <f t="shared" si="25"/>
        <v>145249.89342853235</v>
      </c>
    </row>
    <row r="193" spans="4:23" x14ac:dyDescent="0.2">
      <c r="D193" s="1">
        <v>192</v>
      </c>
      <c r="E193" s="3">
        <f t="shared" si="20"/>
        <v>2722.708045495739</v>
      </c>
      <c r="F193" s="3">
        <f t="shared" si="21"/>
        <v>522759.94473518187</v>
      </c>
      <c r="G193" s="3">
        <f t="shared" si="19"/>
        <v>200640.42825598732</v>
      </c>
      <c r="L193" s="1">
        <v>192</v>
      </c>
      <c r="M193" s="11">
        <f t="shared" si="22"/>
        <v>0</v>
      </c>
      <c r="N193" s="3">
        <f t="shared" si="27"/>
        <v>0</v>
      </c>
      <c r="O193" s="3">
        <f t="shared" si="23"/>
        <v>0</v>
      </c>
      <c r="T193" s="1">
        <v>192</v>
      </c>
      <c r="U193" s="11">
        <f t="shared" si="24"/>
        <v>1444628.3270902089</v>
      </c>
      <c r="V193" s="3">
        <f t="shared" si="26"/>
        <v>277368638.80132008</v>
      </c>
      <c r="W193" s="3">
        <f t="shared" si="25"/>
        <v>148818.25569157719</v>
      </c>
    </row>
    <row r="194" spans="4:23" x14ac:dyDescent="0.2">
      <c r="D194" s="1">
        <v>193</v>
      </c>
      <c r="E194" s="3">
        <f t="shared" si="20"/>
        <v>2722.708045495739</v>
      </c>
      <c r="F194" s="3">
        <f t="shared" si="21"/>
        <v>525482.65278067766</v>
      </c>
      <c r="G194" s="3">
        <f t="shared" ref="G194:G257" si="28">PV($B$4/12,D194,0,-F194)</f>
        <v>200682.02038456447</v>
      </c>
      <c r="L194" s="1">
        <v>193</v>
      </c>
      <c r="M194" s="11">
        <f t="shared" si="22"/>
        <v>0</v>
      </c>
      <c r="N194" s="3">
        <f t="shared" si="27"/>
        <v>0</v>
      </c>
      <c r="O194" s="3">
        <f t="shared" si="23"/>
        <v>0</v>
      </c>
      <c r="T194" s="1">
        <v>193</v>
      </c>
      <c r="U194" s="11">
        <f t="shared" si="24"/>
        <v>1531306.0267156214</v>
      </c>
      <c r="V194" s="3">
        <f t="shared" si="26"/>
        <v>295542063.15611494</v>
      </c>
      <c r="W194" s="3">
        <f t="shared" si="25"/>
        <v>152470.14598048307</v>
      </c>
    </row>
    <row r="195" spans="4:23" x14ac:dyDescent="0.2">
      <c r="D195" s="1">
        <v>194</v>
      </c>
      <c r="E195" s="3">
        <f t="shared" ref="E195:E258" si="29">IF(D195&gt;$B$2*12,0,E194)</f>
        <v>2722.708045495739</v>
      </c>
      <c r="F195" s="3">
        <f t="shared" ref="F195:F258" si="30">E195*D195</f>
        <v>528205.36082617333</v>
      </c>
      <c r="G195" s="3">
        <f t="shared" si="28"/>
        <v>200718.23243680823</v>
      </c>
      <c r="L195" s="1">
        <v>194</v>
      </c>
      <c r="M195" s="11">
        <f t="shared" ref="M195:M201" si="31">IF(L195&lt;$J$2*2,1000*$J$3/2,IF(L195=$J$2*2,1000*$J$3/2+1000,0))</f>
        <v>0</v>
      </c>
      <c r="N195" s="3">
        <f t="shared" si="27"/>
        <v>0</v>
      </c>
      <c r="O195" s="3">
        <f t="shared" ref="O195:O201" si="32">PV($J$4/2,L195,0,-N195)</f>
        <v>0</v>
      </c>
      <c r="T195" s="1">
        <v>194</v>
      </c>
      <c r="U195" s="11">
        <f t="shared" ref="U195:U201" si="33">1000*$R$2*(1+$R$3)^T195</f>
        <v>1623184.3883185589</v>
      </c>
      <c r="V195" s="3">
        <f t="shared" si="26"/>
        <v>314897771.33380044</v>
      </c>
      <c r="W195" s="3">
        <f t="shared" ref="W195:W201" si="34">PV($R$4/2,T195,0,-V195)</f>
        <v>156207.457251029</v>
      </c>
    </row>
    <row r="196" spans="4:23" x14ac:dyDescent="0.2">
      <c r="D196" s="1">
        <v>195</v>
      </c>
      <c r="E196" s="3">
        <f t="shared" si="29"/>
        <v>2722.708045495739</v>
      </c>
      <c r="F196" s="3">
        <f t="shared" si="30"/>
        <v>530928.06887166912</v>
      </c>
      <c r="G196" s="3">
        <f t="shared" si="28"/>
        <v>200749.11691633382</v>
      </c>
      <c r="L196" s="1">
        <v>195</v>
      </c>
      <c r="M196" s="11">
        <f t="shared" si="31"/>
        <v>0</v>
      </c>
      <c r="N196" s="3">
        <f t="shared" si="27"/>
        <v>0</v>
      </c>
      <c r="O196" s="3">
        <f t="shared" si="32"/>
        <v>0</v>
      </c>
      <c r="T196" s="1">
        <v>195</v>
      </c>
      <c r="U196" s="11">
        <f t="shared" si="33"/>
        <v>1720575.4516176726</v>
      </c>
      <c r="V196" s="3">
        <f t="shared" si="26"/>
        <v>335512213.06544614</v>
      </c>
      <c r="W196" s="3">
        <f t="shared" si="34"/>
        <v>160032.12437444337</v>
      </c>
    </row>
    <row r="197" spans="4:23" x14ac:dyDescent="0.2">
      <c r="D197" s="1">
        <v>196</v>
      </c>
      <c r="E197" s="3">
        <f t="shared" si="29"/>
        <v>2722.708045495739</v>
      </c>
      <c r="F197" s="3">
        <f t="shared" si="30"/>
        <v>533650.7769171648</v>
      </c>
      <c r="G197" s="3">
        <f t="shared" si="28"/>
        <v>200774.72593749937</v>
      </c>
      <c r="L197" s="1">
        <v>196</v>
      </c>
      <c r="M197" s="11">
        <f t="shared" si="31"/>
        <v>0</v>
      </c>
      <c r="N197" s="3">
        <f t="shared" si="27"/>
        <v>0</v>
      </c>
      <c r="O197" s="3">
        <f t="shared" si="32"/>
        <v>0</v>
      </c>
      <c r="T197" s="1">
        <v>196</v>
      </c>
      <c r="U197" s="11">
        <f t="shared" si="33"/>
        <v>1823809.9787147332</v>
      </c>
      <c r="V197" s="3">
        <f>U197*T197</f>
        <v>357466755.82808769</v>
      </c>
      <c r="W197" s="3">
        <f t="shared" si="34"/>
        <v>163946.1250494791</v>
      </c>
    </row>
    <row r="198" spans="4:23" x14ac:dyDescent="0.2">
      <c r="D198" s="1">
        <v>197</v>
      </c>
      <c r="E198" s="3">
        <f t="shared" si="29"/>
        <v>2722.708045495739</v>
      </c>
      <c r="F198" s="3">
        <f t="shared" si="30"/>
        <v>536373.48496266059</v>
      </c>
      <c r="G198" s="3">
        <f t="shared" si="28"/>
        <v>200795.11122797945</v>
      </c>
      <c r="L198" s="1">
        <v>197</v>
      </c>
      <c r="M198" s="11">
        <f t="shared" si="31"/>
        <v>0</v>
      </c>
      <c r="N198" s="3">
        <f t="shared" si="27"/>
        <v>0</v>
      </c>
      <c r="O198" s="3">
        <f t="shared" si="32"/>
        <v>0</v>
      </c>
      <c r="T198" s="1">
        <v>197</v>
      </c>
      <c r="U198" s="11">
        <f t="shared" si="33"/>
        <v>1933238.5774376171</v>
      </c>
      <c r="V198" s="3">
        <f>U198*T198</f>
        <v>380847999.75521058</v>
      </c>
      <c r="W198" s="3">
        <f t="shared" si="34"/>
        <v>167951.48073406704</v>
      </c>
    </row>
    <row r="199" spans="4:23" x14ac:dyDescent="0.2">
      <c r="D199" s="1">
        <v>198</v>
      </c>
      <c r="E199" s="3">
        <f t="shared" si="29"/>
        <v>2722.708045495739</v>
      </c>
      <c r="F199" s="3">
        <f t="shared" si="30"/>
        <v>539096.19300815638</v>
      </c>
      <c r="G199" s="3">
        <f t="shared" si="28"/>
        <v>200810.32413132276</v>
      </c>
      <c r="L199" s="1">
        <v>198</v>
      </c>
      <c r="M199" s="11">
        <f t="shared" si="31"/>
        <v>0</v>
      </c>
      <c r="N199" s="3">
        <f t="shared" si="27"/>
        <v>0</v>
      </c>
      <c r="O199" s="3">
        <f t="shared" si="32"/>
        <v>0</v>
      </c>
      <c r="T199" s="1">
        <v>198</v>
      </c>
      <c r="U199" s="11">
        <f t="shared" si="33"/>
        <v>2049232.8920838744</v>
      </c>
      <c r="V199" s="3">
        <f>U199*T199</f>
        <v>405748112.63260716</v>
      </c>
      <c r="W199" s="3">
        <f t="shared" si="34"/>
        <v>172050.25759696405</v>
      </c>
    </row>
    <row r="200" spans="4:23" x14ac:dyDescent="0.2">
      <c r="D200" s="1">
        <v>199</v>
      </c>
      <c r="E200" s="3">
        <f t="shared" si="29"/>
        <v>2722.708045495739</v>
      </c>
      <c r="F200" s="3">
        <f t="shared" si="30"/>
        <v>541818.90105365205</v>
      </c>
      <c r="G200" s="3">
        <f t="shared" si="28"/>
        <v>200820.41560949408</v>
      </c>
      <c r="L200" s="1">
        <v>199</v>
      </c>
      <c r="M200" s="11">
        <f t="shared" si="31"/>
        <v>0</v>
      </c>
      <c r="N200" s="3">
        <f t="shared" si="27"/>
        <v>0</v>
      </c>
      <c r="O200" s="3">
        <f t="shared" si="32"/>
        <v>0</v>
      </c>
      <c r="T200" s="1">
        <v>199</v>
      </c>
      <c r="U200" s="11">
        <f t="shared" si="33"/>
        <v>2172186.8656089073</v>
      </c>
      <c r="V200" s="3">
        <f>U200*T200</f>
        <v>432265186.25617254</v>
      </c>
      <c r="W200" s="3">
        <f t="shared" si="34"/>
        <v>176244.56748981937</v>
      </c>
    </row>
    <row r="201" spans="4:23" x14ac:dyDescent="0.2">
      <c r="D201" s="1">
        <v>200</v>
      </c>
      <c r="E201" s="3">
        <f t="shared" si="29"/>
        <v>2722.708045495739</v>
      </c>
      <c r="F201" s="3">
        <f t="shared" si="30"/>
        <v>544541.60909914784</v>
      </c>
      <c r="G201" s="3">
        <f t="shared" si="28"/>
        <v>200825.43624540028</v>
      </c>
      <c r="L201" s="1">
        <v>200</v>
      </c>
      <c r="M201" s="11">
        <f t="shared" si="31"/>
        <v>0</v>
      </c>
      <c r="N201" s="3">
        <f t="shared" si="27"/>
        <v>0</v>
      </c>
      <c r="O201" s="3">
        <f t="shared" si="32"/>
        <v>0</v>
      </c>
      <c r="T201" s="1">
        <v>200</v>
      </c>
      <c r="U201" s="11">
        <f t="shared" si="33"/>
        <v>2302518.0775454412</v>
      </c>
      <c r="V201" s="3">
        <f>U201*T201</f>
        <v>460503615.50908822</v>
      </c>
      <c r="W201" s="3">
        <f t="shared" si="34"/>
        <v>180536.56894009319</v>
      </c>
    </row>
    <row r="202" spans="4:23" x14ac:dyDescent="0.2">
      <c r="D202" s="1">
        <v>201</v>
      </c>
      <c r="E202" s="3">
        <f t="shared" si="29"/>
        <v>2722.708045495739</v>
      </c>
      <c r="F202" s="3">
        <f t="shared" si="30"/>
        <v>547264.31714464352</v>
      </c>
      <c r="G202" s="3">
        <f t="shared" si="28"/>
        <v>200825.43624540023</v>
      </c>
    </row>
    <row r="203" spans="4:23" x14ac:dyDescent="0.2">
      <c r="D203" s="1">
        <v>202</v>
      </c>
      <c r="E203" s="3">
        <f t="shared" si="29"/>
        <v>2722.708045495739</v>
      </c>
      <c r="F203" s="3">
        <f t="shared" si="30"/>
        <v>549987.02519013931</v>
      </c>
      <c r="G203" s="3">
        <f t="shared" si="28"/>
        <v>200820.46544180028</v>
      </c>
    </row>
    <row r="204" spans="4:23" x14ac:dyDescent="0.2">
      <c r="D204" s="1">
        <v>203</v>
      </c>
      <c r="E204" s="3">
        <f t="shared" si="29"/>
        <v>2722.708045495739</v>
      </c>
      <c r="F204" s="3">
        <f t="shared" si="30"/>
        <v>552709.73323563498</v>
      </c>
      <c r="G204" s="3">
        <f t="shared" si="28"/>
        <v>200810.57329533252</v>
      </c>
    </row>
    <row r="205" spans="4:23" x14ac:dyDescent="0.2">
      <c r="D205" s="1">
        <v>204</v>
      </c>
      <c r="E205" s="3">
        <f t="shared" si="29"/>
        <v>2722.708045495739</v>
      </c>
      <c r="F205" s="3">
        <f t="shared" si="30"/>
        <v>555432.44128113077</v>
      </c>
      <c r="G205" s="3">
        <f t="shared" si="28"/>
        <v>200795.80889761954</v>
      </c>
    </row>
    <row r="206" spans="4:23" x14ac:dyDescent="0.2">
      <c r="D206" s="1">
        <v>205</v>
      </c>
      <c r="E206" s="3">
        <f t="shared" si="29"/>
        <v>2722.708045495739</v>
      </c>
      <c r="F206" s="3">
        <f t="shared" si="30"/>
        <v>558155.14932662656</v>
      </c>
      <c r="G206" s="3">
        <f t="shared" si="28"/>
        <v>200776.22097362214</v>
      </c>
    </row>
    <row r="207" spans="4:23" x14ac:dyDescent="0.2">
      <c r="D207" s="1">
        <v>206</v>
      </c>
      <c r="E207" s="3">
        <f t="shared" si="29"/>
        <v>2722.708045495739</v>
      </c>
      <c r="F207" s="3">
        <f t="shared" si="30"/>
        <v>560877.85737212223</v>
      </c>
      <c r="G207" s="3">
        <f t="shared" si="28"/>
        <v>200751.85788407314</v>
      </c>
    </row>
    <row r="208" spans="4:23" x14ac:dyDescent="0.2">
      <c r="D208" s="1">
        <v>207</v>
      </c>
      <c r="E208" s="3">
        <f t="shared" si="29"/>
        <v>2722.708045495739</v>
      </c>
      <c r="F208" s="3">
        <f t="shared" si="30"/>
        <v>563600.56541761803</v>
      </c>
      <c r="G208" s="3">
        <f t="shared" si="28"/>
        <v>200722.76762789526</v>
      </c>
    </row>
    <row r="209" spans="4:7" x14ac:dyDescent="0.2">
      <c r="D209" s="1">
        <v>208</v>
      </c>
      <c r="E209" s="3">
        <f t="shared" si="29"/>
        <v>2722.708045495739</v>
      </c>
      <c r="F209" s="3">
        <f t="shared" si="30"/>
        <v>566323.2734631137</v>
      </c>
      <c r="G209" s="3">
        <f t="shared" si="28"/>
        <v>200688.99784460408</v>
      </c>
    </row>
    <row r="210" spans="4:7" x14ac:dyDescent="0.2">
      <c r="D210" s="1">
        <v>209</v>
      </c>
      <c r="E210" s="3">
        <f t="shared" si="29"/>
        <v>2722.708045495739</v>
      </c>
      <c r="F210" s="3">
        <f t="shared" si="30"/>
        <v>569045.98150860949</v>
      </c>
      <c r="G210" s="3">
        <f t="shared" si="28"/>
        <v>200650.59581669662</v>
      </c>
    </row>
    <row r="211" spans="4:7" x14ac:dyDescent="0.2">
      <c r="D211" s="1">
        <v>210</v>
      </c>
      <c r="E211" s="3">
        <f t="shared" si="29"/>
        <v>2722.708045495739</v>
      </c>
      <c r="F211" s="3">
        <f t="shared" si="30"/>
        <v>571768.68955410516</v>
      </c>
      <c r="G211" s="3">
        <f t="shared" si="28"/>
        <v>200607.60847202406</v>
      </c>
    </row>
    <row r="212" spans="4:7" x14ac:dyDescent="0.2">
      <c r="D212" s="1">
        <v>211</v>
      </c>
      <c r="E212" s="3">
        <f t="shared" si="29"/>
        <v>2722.708045495739</v>
      </c>
      <c r="F212" s="3">
        <f t="shared" si="30"/>
        <v>574491.39759960095</v>
      </c>
      <c r="G212" s="3">
        <f t="shared" si="28"/>
        <v>200560.08238615058</v>
      </c>
    </row>
    <row r="213" spans="4:7" x14ac:dyDescent="0.2">
      <c r="D213" s="1">
        <v>212</v>
      </c>
      <c r="E213" s="3">
        <f t="shared" si="29"/>
        <v>2722.708045495739</v>
      </c>
      <c r="F213" s="3">
        <f t="shared" si="30"/>
        <v>577214.10564509663</v>
      </c>
      <c r="G213" s="3">
        <f t="shared" si="28"/>
        <v>200508.06378469701</v>
      </c>
    </row>
    <row r="214" spans="4:7" x14ac:dyDescent="0.2">
      <c r="D214" s="1">
        <v>213</v>
      </c>
      <c r="E214" s="3">
        <f t="shared" si="29"/>
        <v>2722.708045495739</v>
      </c>
      <c r="F214" s="3">
        <f t="shared" si="30"/>
        <v>579936.81369059242</v>
      </c>
      <c r="G214" s="3">
        <f t="shared" si="28"/>
        <v>200451.59854567016</v>
      </c>
    </row>
    <row r="215" spans="4:7" x14ac:dyDescent="0.2">
      <c r="D215" s="1">
        <v>214</v>
      </c>
      <c r="E215" s="3">
        <f t="shared" si="29"/>
        <v>2722.708045495739</v>
      </c>
      <c r="F215" s="3">
        <f t="shared" si="30"/>
        <v>582659.52173608821</v>
      </c>
      <c r="G215" s="3">
        <f t="shared" si="28"/>
        <v>200390.73220177714</v>
      </c>
    </row>
    <row r="216" spans="4:7" x14ac:dyDescent="0.2">
      <c r="D216" s="1">
        <v>215</v>
      </c>
      <c r="E216" s="3">
        <f t="shared" si="29"/>
        <v>2722.708045495739</v>
      </c>
      <c r="F216" s="3">
        <f t="shared" si="30"/>
        <v>585382.22978158388</v>
      </c>
      <c r="G216" s="3">
        <f t="shared" si="28"/>
        <v>200325.50994272603</v>
      </c>
    </row>
    <row r="217" spans="4:7" x14ac:dyDescent="0.2">
      <c r="D217" s="1">
        <v>216</v>
      </c>
      <c r="E217" s="3">
        <f t="shared" si="29"/>
        <v>2722.708045495739</v>
      </c>
      <c r="F217" s="3">
        <f t="shared" si="30"/>
        <v>588104.93782707967</v>
      </c>
      <c r="G217" s="3">
        <f t="shared" si="28"/>
        <v>200255.97661751159</v>
      </c>
    </row>
    <row r="218" spans="4:7" x14ac:dyDescent="0.2">
      <c r="D218" s="1">
        <v>217</v>
      </c>
      <c r="E218" s="3">
        <f t="shared" si="29"/>
        <v>2722.708045495739</v>
      </c>
      <c r="F218" s="3">
        <f t="shared" si="30"/>
        <v>590827.64587257535</v>
      </c>
      <c r="G218" s="3">
        <f t="shared" si="28"/>
        <v>200182.17673668705</v>
      </c>
    </row>
    <row r="219" spans="4:7" x14ac:dyDescent="0.2">
      <c r="D219" s="1">
        <v>218</v>
      </c>
      <c r="E219" s="3">
        <f t="shared" si="29"/>
        <v>2722.708045495739</v>
      </c>
      <c r="F219" s="3">
        <f t="shared" si="30"/>
        <v>593550.35391807114</v>
      </c>
      <c r="G219" s="3">
        <f t="shared" si="28"/>
        <v>200104.15447462129</v>
      </c>
    </row>
    <row r="220" spans="4:7" x14ac:dyDescent="0.2">
      <c r="D220" s="1">
        <v>219</v>
      </c>
      <c r="E220" s="3">
        <f t="shared" si="29"/>
        <v>2722.708045495739</v>
      </c>
      <c r="F220" s="3">
        <f t="shared" si="30"/>
        <v>596273.06196356681</v>
      </c>
      <c r="G220" s="3">
        <f t="shared" si="28"/>
        <v>200021.95367174249</v>
      </c>
    </row>
    <row r="221" spans="4:7" x14ac:dyDescent="0.2">
      <c r="D221" s="1">
        <v>220</v>
      </c>
      <c r="E221" s="3">
        <f t="shared" si="29"/>
        <v>2722.708045495739</v>
      </c>
      <c r="F221" s="3">
        <f t="shared" si="30"/>
        <v>598995.7700090626</v>
      </c>
      <c r="G221" s="3">
        <f t="shared" si="28"/>
        <v>199935.6178367676</v>
      </c>
    </row>
    <row r="222" spans="4:7" x14ac:dyDescent="0.2">
      <c r="D222" s="1">
        <v>221</v>
      </c>
      <c r="E222" s="3">
        <f t="shared" si="29"/>
        <v>2722.708045495739</v>
      </c>
      <c r="F222" s="3">
        <f t="shared" si="30"/>
        <v>601718.47805455828</v>
      </c>
      <c r="G222" s="3">
        <f t="shared" si="28"/>
        <v>199845.19014891743</v>
      </c>
    </row>
    <row r="223" spans="4:7" x14ac:dyDescent="0.2">
      <c r="D223" s="1">
        <v>222</v>
      </c>
      <c r="E223" s="3">
        <f t="shared" si="29"/>
        <v>2722.708045495739</v>
      </c>
      <c r="F223" s="3">
        <f t="shared" si="30"/>
        <v>604441.18610005407</v>
      </c>
      <c r="G223" s="3">
        <f t="shared" si="28"/>
        <v>199750.71346011877</v>
      </c>
    </row>
    <row r="224" spans="4:7" x14ac:dyDescent="0.2">
      <c r="D224" s="1">
        <v>223</v>
      </c>
      <c r="E224" s="3">
        <f t="shared" si="29"/>
        <v>2722.708045495739</v>
      </c>
      <c r="F224" s="3">
        <f t="shared" si="30"/>
        <v>607163.89414554986</v>
      </c>
      <c r="G224" s="3">
        <f t="shared" si="28"/>
        <v>199652.23029719197</v>
      </c>
    </row>
    <row r="225" spans="4:7" x14ac:dyDescent="0.2">
      <c r="D225" s="1">
        <v>224</v>
      </c>
      <c r="E225" s="3">
        <f t="shared" si="29"/>
        <v>2722.708045495739</v>
      </c>
      <c r="F225" s="3">
        <f t="shared" si="30"/>
        <v>609886.60219104553</v>
      </c>
      <c r="G225" s="3">
        <f t="shared" si="28"/>
        <v>199549.78286402515</v>
      </c>
    </row>
    <row r="226" spans="4:7" x14ac:dyDescent="0.2">
      <c r="D226" s="1">
        <v>225</v>
      </c>
      <c r="E226" s="3">
        <f t="shared" si="29"/>
        <v>2722.708045495739</v>
      </c>
      <c r="F226" s="3">
        <f t="shared" si="30"/>
        <v>612609.31023654132</v>
      </c>
      <c r="G226" s="3">
        <f t="shared" si="28"/>
        <v>199443.41304373523</v>
      </c>
    </row>
    <row r="227" spans="4:7" x14ac:dyDescent="0.2">
      <c r="D227" s="1">
        <v>226</v>
      </c>
      <c r="E227" s="3">
        <f t="shared" si="29"/>
        <v>2722.708045495739</v>
      </c>
      <c r="F227" s="3">
        <f t="shared" si="30"/>
        <v>615332.018282037</v>
      </c>
      <c r="G227" s="3">
        <f t="shared" si="28"/>
        <v>199333.16240081441</v>
      </c>
    </row>
    <row r="228" spans="4:7" x14ac:dyDescent="0.2">
      <c r="D228" s="1">
        <v>227</v>
      </c>
      <c r="E228" s="3">
        <f t="shared" si="29"/>
        <v>2722.708045495739</v>
      </c>
      <c r="F228" s="3">
        <f t="shared" si="30"/>
        <v>618054.72632753279</v>
      </c>
      <c r="G228" s="3">
        <f t="shared" si="28"/>
        <v>199219.07218326454</v>
      </c>
    </row>
    <row r="229" spans="4:7" x14ac:dyDescent="0.2">
      <c r="D229" s="1">
        <v>228</v>
      </c>
      <c r="E229" s="3">
        <f t="shared" si="29"/>
        <v>2722.708045495739</v>
      </c>
      <c r="F229" s="3">
        <f t="shared" si="30"/>
        <v>620777.43437302846</v>
      </c>
      <c r="G229" s="3">
        <f t="shared" si="28"/>
        <v>199101.18332471707</v>
      </c>
    </row>
    <row r="230" spans="4:7" x14ac:dyDescent="0.2">
      <c r="D230" s="1">
        <v>229</v>
      </c>
      <c r="E230" s="3">
        <f t="shared" si="29"/>
        <v>2722.708045495739</v>
      </c>
      <c r="F230" s="3">
        <f t="shared" si="30"/>
        <v>623500.14241852425</v>
      </c>
      <c r="G230" s="3">
        <f t="shared" si="28"/>
        <v>198979.53644654021</v>
      </c>
    </row>
    <row r="231" spans="4:7" x14ac:dyDescent="0.2">
      <c r="D231" s="1">
        <v>230</v>
      </c>
      <c r="E231" s="3">
        <f t="shared" si="29"/>
        <v>2722.708045495739</v>
      </c>
      <c r="F231" s="3">
        <f t="shared" si="30"/>
        <v>626222.85046401992</v>
      </c>
      <c r="G231" s="3">
        <f t="shared" si="28"/>
        <v>198854.17185993286</v>
      </c>
    </row>
    <row r="232" spans="4:7" x14ac:dyDescent="0.2">
      <c r="D232" s="1">
        <v>231</v>
      </c>
      <c r="E232" s="3">
        <f t="shared" si="29"/>
        <v>2722.708045495739</v>
      </c>
      <c r="F232" s="3">
        <f t="shared" si="30"/>
        <v>628945.55850951571</v>
      </c>
      <c r="G232" s="3">
        <f t="shared" si="28"/>
        <v>198725.12956800562</v>
      </c>
    </row>
    <row r="233" spans="4:7" x14ac:dyDescent="0.2">
      <c r="D233" s="1">
        <v>232</v>
      </c>
      <c r="E233" s="3">
        <f t="shared" si="29"/>
        <v>2722.708045495739</v>
      </c>
      <c r="F233" s="3">
        <f t="shared" si="30"/>
        <v>631668.26655501151</v>
      </c>
      <c r="G233" s="3">
        <f t="shared" si="28"/>
        <v>198592.44926784822</v>
      </c>
    </row>
    <row r="234" spans="4:7" x14ac:dyDescent="0.2">
      <c r="D234" s="1">
        <v>233</v>
      </c>
      <c r="E234" s="3">
        <f t="shared" si="29"/>
        <v>2722.708045495739</v>
      </c>
      <c r="F234" s="3">
        <f t="shared" si="30"/>
        <v>634390.97460050718</v>
      </c>
      <c r="G234" s="3">
        <f t="shared" si="28"/>
        <v>198456.17035258468</v>
      </c>
    </row>
    <row r="235" spans="4:7" x14ac:dyDescent="0.2">
      <c r="D235" s="1">
        <v>234</v>
      </c>
      <c r="E235" s="3">
        <f t="shared" si="29"/>
        <v>2722.708045495739</v>
      </c>
      <c r="F235" s="3">
        <f t="shared" si="30"/>
        <v>637113.68264600297</v>
      </c>
      <c r="G235" s="3">
        <f t="shared" si="28"/>
        <v>198316.33191341502</v>
      </c>
    </row>
    <row r="236" spans="4:7" x14ac:dyDescent="0.2">
      <c r="D236" s="1">
        <v>235</v>
      </c>
      <c r="E236" s="3">
        <f t="shared" si="29"/>
        <v>2722.708045495739</v>
      </c>
      <c r="F236" s="3">
        <f t="shared" si="30"/>
        <v>639836.39069149864</v>
      </c>
      <c r="G236" s="3">
        <f t="shared" si="28"/>
        <v>198172.97274164448</v>
      </c>
    </row>
    <row r="237" spans="4:7" x14ac:dyDescent="0.2">
      <c r="D237" s="1">
        <v>236</v>
      </c>
      <c r="E237" s="3">
        <f t="shared" si="29"/>
        <v>2722.708045495739</v>
      </c>
      <c r="F237" s="3">
        <f t="shared" si="30"/>
        <v>642559.09873699443</v>
      </c>
      <c r="G237" s="3">
        <f t="shared" si="28"/>
        <v>198026.13133070015</v>
      </c>
    </row>
    <row r="238" spans="4:7" x14ac:dyDescent="0.2">
      <c r="D238" s="1">
        <v>237</v>
      </c>
      <c r="E238" s="3">
        <f t="shared" si="29"/>
        <v>2722.708045495739</v>
      </c>
      <c r="F238" s="3">
        <f t="shared" si="30"/>
        <v>645281.80678249011</v>
      </c>
      <c r="G238" s="3">
        <f t="shared" si="28"/>
        <v>197875.84587813451</v>
      </c>
    </row>
    <row r="239" spans="4:7" x14ac:dyDescent="0.2">
      <c r="D239" s="1">
        <v>238</v>
      </c>
      <c r="E239" s="3">
        <f t="shared" si="29"/>
        <v>2722.708045495739</v>
      </c>
      <c r="F239" s="3">
        <f t="shared" si="30"/>
        <v>648004.5148279859</v>
      </c>
      <c r="G239" s="3">
        <f t="shared" si="28"/>
        <v>197722.15428761687</v>
      </c>
    </row>
    <row r="240" spans="4:7" x14ac:dyDescent="0.2">
      <c r="D240" s="1">
        <v>239</v>
      </c>
      <c r="E240" s="3">
        <f t="shared" si="29"/>
        <v>2722.708045495739</v>
      </c>
      <c r="F240" s="3">
        <f t="shared" si="30"/>
        <v>650727.22287348169</v>
      </c>
      <c r="G240" s="3">
        <f t="shared" si="28"/>
        <v>197565.09417091202</v>
      </c>
    </row>
    <row r="241" spans="4:7" x14ac:dyDescent="0.2">
      <c r="D241" s="1">
        <v>240</v>
      </c>
      <c r="E241" s="3">
        <f t="shared" si="29"/>
        <v>2722.708045495739</v>
      </c>
      <c r="F241" s="3">
        <f t="shared" si="30"/>
        <v>653449.93091897736</v>
      </c>
      <c r="G241" s="3">
        <f t="shared" si="28"/>
        <v>197404.70284984654</v>
      </c>
    </row>
    <row r="242" spans="4:7" x14ac:dyDescent="0.2">
      <c r="D242" s="1">
        <v>241</v>
      </c>
      <c r="E242" s="3">
        <f t="shared" si="29"/>
        <v>2722.708045495739</v>
      </c>
      <c r="F242" s="3">
        <f t="shared" si="30"/>
        <v>656172.63896447315</v>
      </c>
      <c r="G242" s="3">
        <f t="shared" si="28"/>
        <v>197241.01735826291</v>
      </c>
    </row>
    <row r="243" spans="4:7" x14ac:dyDescent="0.2">
      <c r="D243" s="1">
        <v>242</v>
      </c>
      <c r="E243" s="3">
        <f t="shared" si="29"/>
        <v>2722.708045495739</v>
      </c>
      <c r="F243" s="3">
        <f t="shared" si="30"/>
        <v>658895.34700996883</v>
      </c>
      <c r="G243" s="3">
        <f t="shared" si="28"/>
        <v>197074.07444396126</v>
      </c>
    </row>
    <row r="244" spans="4:7" x14ac:dyDescent="0.2">
      <c r="D244" s="1">
        <v>243</v>
      </c>
      <c r="E244" s="3">
        <f t="shared" si="29"/>
        <v>2722.708045495739</v>
      </c>
      <c r="F244" s="3">
        <f t="shared" si="30"/>
        <v>661618.05505546462</v>
      </c>
      <c r="G244" s="3">
        <f t="shared" si="28"/>
        <v>196903.91057062862</v>
      </c>
    </row>
    <row r="245" spans="4:7" x14ac:dyDescent="0.2">
      <c r="D245" s="1">
        <v>244</v>
      </c>
      <c r="E245" s="3">
        <f t="shared" si="29"/>
        <v>2722.708045495739</v>
      </c>
      <c r="F245" s="3">
        <f t="shared" si="30"/>
        <v>664340.76310096029</v>
      </c>
      <c r="G245" s="3">
        <f t="shared" si="28"/>
        <v>196730.56191975676</v>
      </c>
    </row>
    <row r="246" spans="4:7" x14ac:dyDescent="0.2">
      <c r="D246" s="1">
        <v>245</v>
      </c>
      <c r="E246" s="3">
        <f t="shared" si="29"/>
        <v>2722.708045495739</v>
      </c>
      <c r="F246" s="3">
        <f t="shared" si="30"/>
        <v>667063.47114645608</v>
      </c>
      <c r="G246" s="3">
        <f t="shared" si="28"/>
        <v>196554.06439254715</v>
      </c>
    </row>
    <row r="247" spans="4:7" x14ac:dyDescent="0.2">
      <c r="D247" s="1">
        <v>246</v>
      </c>
      <c r="E247" s="3">
        <f t="shared" si="29"/>
        <v>2722.708045495739</v>
      </c>
      <c r="F247" s="3">
        <f t="shared" si="30"/>
        <v>669786.17919195176</v>
      </c>
      <c r="G247" s="3">
        <f t="shared" si="28"/>
        <v>196374.45361180467</v>
      </c>
    </row>
    <row r="248" spans="4:7" x14ac:dyDescent="0.2">
      <c r="D248" s="1">
        <v>247</v>
      </c>
      <c r="E248" s="3">
        <f t="shared" si="29"/>
        <v>2722.708045495739</v>
      </c>
      <c r="F248" s="3">
        <f t="shared" si="30"/>
        <v>672508.88723744755</v>
      </c>
      <c r="G248" s="3">
        <f t="shared" si="28"/>
        <v>196191.76492381896</v>
      </c>
    </row>
    <row r="249" spans="4:7" x14ac:dyDescent="0.2">
      <c r="D249" s="1">
        <v>248</v>
      </c>
      <c r="E249" s="3">
        <f t="shared" si="29"/>
        <v>2722.708045495739</v>
      </c>
      <c r="F249" s="3">
        <f t="shared" si="30"/>
        <v>675231.59528294334</v>
      </c>
      <c r="G249" s="3">
        <f t="shared" si="28"/>
        <v>196006.03340023407</v>
      </c>
    </row>
    <row r="250" spans="4:7" x14ac:dyDescent="0.2">
      <c r="D250" s="1">
        <v>249</v>
      </c>
      <c r="E250" s="3">
        <f t="shared" si="29"/>
        <v>2722.708045495739</v>
      </c>
      <c r="F250" s="3">
        <f t="shared" si="30"/>
        <v>677954.30332843901</v>
      </c>
      <c r="G250" s="3">
        <f t="shared" si="28"/>
        <v>195817.29383990646</v>
      </c>
    </row>
    <row r="251" spans="4:7" x14ac:dyDescent="0.2">
      <c r="D251" s="1">
        <v>250</v>
      </c>
      <c r="E251" s="3">
        <f t="shared" si="29"/>
        <v>2722.708045495739</v>
      </c>
      <c r="F251" s="3">
        <f t="shared" si="30"/>
        <v>680677.0113739348</v>
      </c>
      <c r="G251" s="3">
        <f t="shared" si="28"/>
        <v>195625.58077075117</v>
      </c>
    </row>
    <row r="252" spans="4:7" x14ac:dyDescent="0.2">
      <c r="D252" s="1">
        <v>251</v>
      </c>
      <c r="E252" s="3">
        <f t="shared" si="29"/>
        <v>2722.708045495739</v>
      </c>
      <c r="F252" s="3">
        <f t="shared" si="30"/>
        <v>683399.71941943048</v>
      </c>
      <c r="G252" s="3">
        <f t="shared" si="28"/>
        <v>195430.92845157633</v>
      </c>
    </row>
    <row r="253" spans="4:7" x14ac:dyDescent="0.2">
      <c r="D253" s="1">
        <v>252</v>
      </c>
      <c r="E253" s="3">
        <f t="shared" si="29"/>
        <v>2722.708045495739</v>
      </c>
      <c r="F253" s="3">
        <f t="shared" si="30"/>
        <v>686122.42746492627</v>
      </c>
      <c r="G253" s="3">
        <f t="shared" si="28"/>
        <v>195233.37087390633</v>
      </c>
    </row>
    <row r="254" spans="4:7" x14ac:dyDescent="0.2">
      <c r="D254" s="1">
        <v>253</v>
      </c>
      <c r="E254" s="3">
        <f t="shared" si="29"/>
        <v>2722.708045495739</v>
      </c>
      <c r="F254" s="3">
        <f t="shared" si="30"/>
        <v>688845.13551042194</v>
      </c>
      <c r="G254" s="3">
        <f t="shared" si="28"/>
        <v>195032.94176379335</v>
      </c>
    </row>
    <row r="255" spans="4:7" x14ac:dyDescent="0.2">
      <c r="D255" s="1">
        <v>254</v>
      </c>
      <c r="E255" s="3">
        <f t="shared" si="29"/>
        <v>2722.708045495739</v>
      </c>
      <c r="F255" s="3">
        <f t="shared" si="30"/>
        <v>691567.84355591773</v>
      </c>
      <c r="G255" s="3">
        <f t="shared" si="28"/>
        <v>194829.67458361757</v>
      </c>
    </row>
    <row r="256" spans="4:7" x14ac:dyDescent="0.2">
      <c r="D256" s="1">
        <v>255</v>
      </c>
      <c r="E256" s="3">
        <f t="shared" si="29"/>
        <v>2722.708045495739</v>
      </c>
      <c r="F256" s="3">
        <f t="shared" si="30"/>
        <v>694290.5516014134</v>
      </c>
      <c r="G256" s="3">
        <f t="shared" si="28"/>
        <v>194623.60253387585</v>
      </c>
    </row>
    <row r="257" spans="4:7" x14ac:dyDescent="0.2">
      <c r="D257" s="1">
        <v>256</v>
      </c>
      <c r="E257" s="3">
        <f t="shared" si="29"/>
        <v>2722.708045495739</v>
      </c>
      <c r="F257" s="3">
        <f t="shared" si="30"/>
        <v>697013.25964690919</v>
      </c>
      <c r="G257" s="3">
        <f t="shared" si="28"/>
        <v>194414.75855495944</v>
      </c>
    </row>
    <row r="258" spans="4:7" x14ac:dyDescent="0.2">
      <c r="D258" s="1">
        <v>257</v>
      </c>
      <c r="E258" s="3">
        <f t="shared" si="29"/>
        <v>2722.708045495739</v>
      </c>
      <c r="F258" s="3">
        <f t="shared" si="30"/>
        <v>699735.96769240499</v>
      </c>
      <c r="G258" s="3">
        <f t="shared" ref="G258:G321" si="35">PV($B$4/12,D258,0,-F258)</f>
        <v>194203.17532892016</v>
      </c>
    </row>
    <row r="259" spans="4:7" x14ac:dyDescent="0.2">
      <c r="D259" s="1">
        <v>258</v>
      </c>
      <c r="E259" s="3">
        <f t="shared" ref="E259:E322" si="36">IF(D259&gt;$B$2*12,0,E258)</f>
        <v>2722.708045495739</v>
      </c>
      <c r="F259" s="3">
        <f t="shared" ref="F259:F322" si="37">E259*D259</f>
        <v>702458.67573790066</v>
      </c>
      <c r="G259" s="3">
        <f t="shared" si="35"/>
        <v>193988.88528122581</v>
      </c>
    </row>
    <row r="260" spans="4:7" x14ac:dyDescent="0.2">
      <c r="D260" s="1">
        <v>259</v>
      </c>
      <c r="E260" s="3">
        <f t="shared" si="36"/>
        <v>2722.708045495739</v>
      </c>
      <c r="F260" s="3">
        <f t="shared" si="37"/>
        <v>705181.38378339645</v>
      </c>
      <c r="G260" s="3">
        <f t="shared" si="35"/>
        <v>193771.92058250413</v>
      </c>
    </row>
    <row r="261" spans="4:7" x14ac:dyDescent="0.2">
      <c r="D261" s="1">
        <v>260</v>
      </c>
      <c r="E261" s="3">
        <f t="shared" si="36"/>
        <v>2722.708045495739</v>
      </c>
      <c r="F261" s="3">
        <f t="shared" si="37"/>
        <v>707904.09182889212</v>
      </c>
      <c r="G261" s="3">
        <f t="shared" si="35"/>
        <v>193552.31315027596</v>
      </c>
    </row>
    <row r="262" spans="4:7" x14ac:dyDescent="0.2">
      <c r="D262" s="1">
        <v>261</v>
      </c>
      <c r="E262" s="3">
        <f t="shared" si="36"/>
        <v>2722.708045495739</v>
      </c>
      <c r="F262" s="3">
        <f t="shared" si="37"/>
        <v>710626.79987438791</v>
      </c>
      <c r="G262" s="3">
        <f t="shared" si="35"/>
        <v>193330.09465067755</v>
      </c>
    </row>
    <row r="263" spans="4:7" x14ac:dyDescent="0.2">
      <c r="D263" s="1">
        <v>262</v>
      </c>
      <c r="E263" s="3">
        <f t="shared" si="36"/>
        <v>2722.708045495739</v>
      </c>
      <c r="F263" s="3">
        <f t="shared" si="37"/>
        <v>713349.50791988359</v>
      </c>
      <c r="G263" s="3">
        <f t="shared" si="35"/>
        <v>193105.29650017162</v>
      </c>
    </row>
    <row r="264" spans="4:7" x14ac:dyDescent="0.2">
      <c r="D264" s="1">
        <v>263</v>
      </c>
      <c r="E264" s="3">
        <f t="shared" si="36"/>
        <v>2722.708045495739</v>
      </c>
      <c r="F264" s="3">
        <f t="shared" si="37"/>
        <v>716072.21596537938</v>
      </c>
      <c r="G264" s="3">
        <f t="shared" si="35"/>
        <v>192877.9498672483</v>
      </c>
    </row>
    <row r="265" spans="4:7" x14ac:dyDescent="0.2">
      <c r="D265" s="1">
        <v>264</v>
      </c>
      <c r="E265" s="3">
        <f t="shared" si="36"/>
        <v>2722.708045495739</v>
      </c>
      <c r="F265" s="3">
        <f t="shared" si="37"/>
        <v>718794.92401087505</v>
      </c>
      <c r="G265" s="3">
        <f t="shared" si="35"/>
        <v>192648.08567411438</v>
      </c>
    </row>
    <row r="266" spans="4:7" x14ac:dyDescent="0.2">
      <c r="D266" s="1">
        <v>265</v>
      </c>
      <c r="E266" s="3">
        <f t="shared" si="36"/>
        <v>2722.708045495739</v>
      </c>
      <c r="F266" s="3">
        <f t="shared" si="37"/>
        <v>721517.63205637084</v>
      </c>
      <c r="G266" s="3">
        <f t="shared" si="35"/>
        <v>192415.734598373</v>
      </c>
    </row>
    <row r="267" spans="4:7" x14ac:dyDescent="0.2">
      <c r="D267" s="1">
        <v>266</v>
      </c>
      <c r="E267" s="3">
        <f t="shared" si="36"/>
        <v>2722.708045495739</v>
      </c>
      <c r="F267" s="3">
        <f t="shared" si="37"/>
        <v>724240.34010186663</v>
      </c>
      <c r="G267" s="3">
        <f t="shared" si="35"/>
        <v>192180.92707469154</v>
      </c>
    </row>
    <row r="268" spans="4:7" x14ac:dyDescent="0.2">
      <c r="D268" s="1">
        <v>267</v>
      </c>
      <c r="E268" s="3">
        <f t="shared" si="36"/>
        <v>2722.708045495739</v>
      </c>
      <c r="F268" s="3">
        <f t="shared" si="37"/>
        <v>726963.04814736231</v>
      </c>
      <c r="G268" s="3">
        <f t="shared" si="35"/>
        <v>191943.69329645997</v>
      </c>
    </row>
    <row r="269" spans="4:7" x14ac:dyDescent="0.2">
      <c r="D269" s="1">
        <v>268</v>
      </c>
      <c r="E269" s="3">
        <f t="shared" si="36"/>
        <v>2722.708045495739</v>
      </c>
      <c r="F269" s="3">
        <f t="shared" si="37"/>
        <v>729685.7561928581</v>
      </c>
      <c r="G269" s="3">
        <f t="shared" si="35"/>
        <v>191704.06321743826</v>
      </c>
    </row>
    <row r="270" spans="4:7" x14ac:dyDescent="0.2">
      <c r="D270" s="1">
        <v>269</v>
      </c>
      <c r="E270" s="3">
        <f t="shared" si="36"/>
        <v>2722.708045495739</v>
      </c>
      <c r="F270" s="3">
        <f t="shared" si="37"/>
        <v>732408.46423835377</v>
      </c>
      <c r="G270" s="3">
        <f t="shared" si="35"/>
        <v>191462.06655339309</v>
      </c>
    </row>
    <row r="271" spans="4:7" x14ac:dyDescent="0.2">
      <c r="D271" s="1">
        <v>270</v>
      </c>
      <c r="E271" s="3">
        <f t="shared" si="36"/>
        <v>2722.708045495739</v>
      </c>
      <c r="F271" s="3">
        <f t="shared" si="37"/>
        <v>735131.17228384956</v>
      </c>
      <c r="G271" s="3">
        <f t="shared" si="35"/>
        <v>191217.73278372505</v>
      </c>
    </row>
    <row r="272" spans="4:7" x14ac:dyDescent="0.2">
      <c r="D272" s="1">
        <v>271</v>
      </c>
      <c r="E272" s="3">
        <f t="shared" si="36"/>
        <v>2722.708045495739</v>
      </c>
      <c r="F272" s="3">
        <f t="shared" si="37"/>
        <v>737853.88032934524</v>
      </c>
      <c r="G272" s="3">
        <f t="shared" si="35"/>
        <v>190971.09115308453</v>
      </c>
    </row>
    <row r="273" spans="4:7" x14ac:dyDescent="0.2">
      <c r="D273" s="1">
        <v>272</v>
      </c>
      <c r="E273" s="3">
        <f t="shared" si="36"/>
        <v>2722.708045495739</v>
      </c>
      <c r="F273" s="3">
        <f t="shared" si="37"/>
        <v>740576.58837484103</v>
      </c>
      <c r="G273" s="3">
        <f t="shared" si="35"/>
        <v>190722.1706729783</v>
      </c>
    </row>
    <row r="274" spans="4:7" x14ac:dyDescent="0.2">
      <c r="D274" s="1">
        <v>273</v>
      </c>
      <c r="E274" s="3">
        <f t="shared" si="36"/>
        <v>2722.708045495739</v>
      </c>
      <c r="F274" s="3">
        <f t="shared" si="37"/>
        <v>743299.2964203367</v>
      </c>
      <c r="G274" s="3">
        <f t="shared" si="35"/>
        <v>190471.00012336505</v>
      </c>
    </row>
    <row r="275" spans="4:7" x14ac:dyDescent="0.2">
      <c r="D275" s="1">
        <v>274</v>
      </c>
      <c r="E275" s="3">
        <f t="shared" si="36"/>
        <v>2722.708045495739</v>
      </c>
      <c r="F275" s="3">
        <f t="shared" si="37"/>
        <v>746022.00446583249</v>
      </c>
      <c r="G275" s="3">
        <f t="shared" si="35"/>
        <v>190217.60805424178</v>
      </c>
    </row>
    <row r="276" spans="4:7" x14ac:dyDescent="0.2">
      <c r="D276" s="1">
        <v>275</v>
      </c>
      <c r="E276" s="3">
        <f t="shared" si="36"/>
        <v>2722.708045495739</v>
      </c>
      <c r="F276" s="3">
        <f t="shared" si="37"/>
        <v>748744.71251132828</v>
      </c>
      <c r="G276" s="3">
        <f t="shared" si="35"/>
        <v>189962.022787219</v>
      </c>
    </row>
    <row r="277" spans="4:7" x14ac:dyDescent="0.2">
      <c r="D277" s="1">
        <v>276</v>
      </c>
      <c r="E277" s="3">
        <f t="shared" si="36"/>
        <v>2722.708045495739</v>
      </c>
      <c r="F277" s="3">
        <f t="shared" si="37"/>
        <v>751467.42055682396</v>
      </c>
      <c r="G277" s="3">
        <f t="shared" si="35"/>
        <v>189704.27241708711</v>
      </c>
    </row>
    <row r="278" spans="4:7" x14ac:dyDescent="0.2">
      <c r="D278" s="1">
        <v>277</v>
      </c>
      <c r="E278" s="3">
        <f t="shared" si="36"/>
        <v>2722.708045495739</v>
      </c>
      <c r="F278" s="3">
        <f t="shared" si="37"/>
        <v>754190.12860231975</v>
      </c>
      <c r="G278" s="3">
        <f t="shared" si="35"/>
        <v>189444.38481337207</v>
      </c>
    </row>
    <row r="279" spans="4:7" x14ac:dyDescent="0.2">
      <c r="D279" s="1">
        <v>278</v>
      </c>
      <c r="E279" s="3">
        <f t="shared" si="36"/>
        <v>2722.708045495739</v>
      </c>
      <c r="F279" s="3">
        <f t="shared" si="37"/>
        <v>756912.83664781542</v>
      </c>
      <c r="G279" s="3">
        <f t="shared" si="35"/>
        <v>189182.38762188135</v>
      </c>
    </row>
    <row r="280" spans="4:7" x14ac:dyDescent="0.2">
      <c r="D280" s="1">
        <v>279</v>
      </c>
      <c r="E280" s="3">
        <f t="shared" si="36"/>
        <v>2722.708045495739</v>
      </c>
      <c r="F280" s="3">
        <f t="shared" si="37"/>
        <v>759635.54469331121</v>
      </c>
      <c r="G280" s="3">
        <f t="shared" si="35"/>
        <v>188918.30826624043</v>
      </c>
    </row>
    <row r="281" spans="4:7" x14ac:dyDescent="0.2">
      <c r="D281" s="1">
        <v>280</v>
      </c>
      <c r="E281" s="3">
        <f t="shared" si="36"/>
        <v>2722.708045495739</v>
      </c>
      <c r="F281" s="3">
        <f t="shared" si="37"/>
        <v>762358.25273880688</v>
      </c>
      <c r="G281" s="3">
        <f t="shared" si="35"/>
        <v>188652.17394941888</v>
      </c>
    </row>
    <row r="282" spans="4:7" x14ac:dyDescent="0.2">
      <c r="D282" s="1">
        <v>281</v>
      </c>
      <c r="E282" s="3">
        <f t="shared" si="36"/>
        <v>2722.708045495739</v>
      </c>
      <c r="F282" s="3">
        <f t="shared" si="37"/>
        <v>765080.96078430268</v>
      </c>
      <c r="G282" s="3">
        <f t="shared" si="35"/>
        <v>188384.01165524777</v>
      </c>
    </row>
    <row r="283" spans="4:7" x14ac:dyDescent="0.2">
      <c r="D283" s="1">
        <v>282</v>
      </c>
      <c r="E283" s="3">
        <f t="shared" si="36"/>
        <v>2722.708045495739</v>
      </c>
      <c r="F283" s="3">
        <f t="shared" si="37"/>
        <v>767803.66882979847</v>
      </c>
      <c r="G283" s="3">
        <f t="shared" si="35"/>
        <v>188113.84814992608</v>
      </c>
    </row>
    <row r="284" spans="4:7" x14ac:dyDescent="0.2">
      <c r="D284" s="1">
        <v>283</v>
      </c>
      <c r="E284" s="3">
        <f t="shared" si="36"/>
        <v>2722.708045495739</v>
      </c>
      <c r="F284" s="3">
        <f t="shared" si="37"/>
        <v>770526.37687529414</v>
      </c>
      <c r="G284" s="3">
        <f t="shared" si="35"/>
        <v>187841.7099835189</v>
      </c>
    </row>
    <row r="285" spans="4:7" x14ac:dyDescent="0.2">
      <c r="D285" s="1">
        <v>284</v>
      </c>
      <c r="E285" s="3">
        <f t="shared" si="36"/>
        <v>2722.708045495739</v>
      </c>
      <c r="F285" s="3">
        <f t="shared" si="37"/>
        <v>773249.08492078993</v>
      </c>
      <c r="G285" s="3">
        <f t="shared" si="35"/>
        <v>187567.62349144515</v>
      </c>
    </row>
    <row r="286" spans="4:7" x14ac:dyDescent="0.2">
      <c r="D286" s="1">
        <v>285</v>
      </c>
      <c r="E286" s="3">
        <f t="shared" si="36"/>
        <v>2722.708045495739</v>
      </c>
      <c r="F286" s="3">
        <f t="shared" si="37"/>
        <v>775971.7929662856</v>
      </c>
      <c r="G286" s="3">
        <f t="shared" si="35"/>
        <v>187291.61479595641</v>
      </c>
    </row>
    <row r="287" spans="4:7" x14ac:dyDescent="0.2">
      <c r="D287" s="1">
        <v>286</v>
      </c>
      <c r="E287" s="3">
        <f t="shared" si="36"/>
        <v>2722.708045495739</v>
      </c>
      <c r="F287" s="3">
        <f t="shared" si="37"/>
        <v>778694.50101178139</v>
      </c>
      <c r="G287" s="3">
        <f t="shared" si="35"/>
        <v>187013.70980760598</v>
      </c>
    </row>
    <row r="288" spans="4:7" x14ac:dyDescent="0.2">
      <c r="D288" s="1">
        <v>287</v>
      </c>
      <c r="E288" s="3">
        <f t="shared" si="36"/>
        <v>2722.708045495739</v>
      </c>
      <c r="F288" s="3">
        <f t="shared" si="37"/>
        <v>781417.20905727707</v>
      </c>
      <c r="G288" s="3">
        <f t="shared" si="35"/>
        <v>186733.93422670887</v>
      </c>
    </row>
    <row r="289" spans="4:7" x14ac:dyDescent="0.2">
      <c r="D289" s="1">
        <v>288</v>
      </c>
      <c r="E289" s="3">
        <f t="shared" si="36"/>
        <v>2722.708045495739</v>
      </c>
      <c r="F289" s="3">
        <f t="shared" si="37"/>
        <v>784139.91710277286</v>
      </c>
      <c r="G289" s="3">
        <f t="shared" si="35"/>
        <v>186452.3135447923</v>
      </c>
    </row>
    <row r="290" spans="4:7" x14ac:dyDescent="0.2">
      <c r="D290" s="1">
        <v>289</v>
      </c>
      <c r="E290" s="3">
        <f t="shared" si="36"/>
        <v>2722.708045495739</v>
      </c>
      <c r="F290" s="3">
        <f t="shared" si="37"/>
        <v>786862.62514826853</v>
      </c>
      <c r="G290" s="3">
        <f t="shared" si="35"/>
        <v>186168.87304603707</v>
      </c>
    </row>
    <row r="291" spans="4:7" x14ac:dyDescent="0.2">
      <c r="D291" s="1">
        <v>290</v>
      </c>
      <c r="E291" s="3">
        <f t="shared" si="36"/>
        <v>2722.708045495739</v>
      </c>
      <c r="F291" s="3">
        <f t="shared" si="37"/>
        <v>789585.33319376432</v>
      </c>
      <c r="G291" s="3">
        <f t="shared" si="35"/>
        <v>185883.63780870996</v>
      </c>
    </row>
    <row r="292" spans="4:7" x14ac:dyDescent="0.2">
      <c r="D292" s="1">
        <v>291</v>
      </c>
      <c r="E292" s="3">
        <f t="shared" si="36"/>
        <v>2722.708045495739</v>
      </c>
      <c r="F292" s="3">
        <f t="shared" si="37"/>
        <v>792308.04123926011</v>
      </c>
      <c r="G292" s="3">
        <f t="shared" si="35"/>
        <v>185596.63270658639</v>
      </c>
    </row>
    <row r="293" spans="4:7" x14ac:dyDescent="0.2">
      <c r="D293" s="1">
        <v>292</v>
      </c>
      <c r="E293" s="3">
        <f t="shared" si="36"/>
        <v>2722.708045495739</v>
      </c>
      <c r="F293" s="3">
        <f t="shared" si="37"/>
        <v>795030.74928475579</v>
      </c>
      <c r="G293" s="3">
        <f t="shared" si="35"/>
        <v>185307.88241036481</v>
      </c>
    </row>
    <row r="294" spans="4:7" x14ac:dyDescent="0.2">
      <c r="D294" s="1">
        <v>293</v>
      </c>
      <c r="E294" s="3">
        <f t="shared" si="36"/>
        <v>2722.708045495739</v>
      </c>
      <c r="F294" s="3">
        <f t="shared" si="37"/>
        <v>797753.45733025158</v>
      </c>
      <c r="G294" s="3">
        <f t="shared" si="35"/>
        <v>185017.41138907144</v>
      </c>
    </row>
    <row r="295" spans="4:7" x14ac:dyDescent="0.2">
      <c r="D295" s="1">
        <v>294</v>
      </c>
      <c r="E295" s="3">
        <f t="shared" si="36"/>
        <v>2722.708045495739</v>
      </c>
      <c r="F295" s="3">
        <f t="shared" si="37"/>
        <v>800476.16537574725</v>
      </c>
      <c r="G295" s="3">
        <f t="shared" si="35"/>
        <v>184725.24391145637</v>
      </c>
    </row>
    <row r="296" spans="4:7" x14ac:dyDescent="0.2">
      <c r="D296" s="1">
        <v>295</v>
      </c>
      <c r="E296" s="3">
        <f t="shared" si="36"/>
        <v>2722.708045495739</v>
      </c>
      <c r="F296" s="3">
        <f t="shared" si="37"/>
        <v>803198.87342124304</v>
      </c>
      <c r="G296" s="3">
        <f t="shared" si="35"/>
        <v>184431.4040473809</v>
      </c>
    </row>
    <row r="297" spans="4:7" x14ac:dyDescent="0.2">
      <c r="D297" s="1">
        <v>296</v>
      </c>
      <c r="E297" s="3">
        <f t="shared" si="36"/>
        <v>2722.708045495739</v>
      </c>
      <c r="F297" s="3">
        <f t="shared" si="37"/>
        <v>805921.58146673872</v>
      </c>
      <c r="G297" s="3">
        <f t="shared" si="35"/>
        <v>184135.91566919556</v>
      </c>
    </row>
    <row r="298" spans="4:7" x14ac:dyDescent="0.2">
      <c r="D298" s="1">
        <v>297</v>
      </c>
      <c r="E298" s="3">
        <f t="shared" si="36"/>
        <v>2722.708045495739</v>
      </c>
      <c r="F298" s="3">
        <f t="shared" si="37"/>
        <v>808644.28951223451</v>
      </c>
      <c r="G298" s="3">
        <f t="shared" si="35"/>
        <v>183838.80245310973</v>
      </c>
    </row>
    <row r="299" spans="4:7" x14ac:dyDescent="0.2">
      <c r="D299" s="1">
        <v>298</v>
      </c>
      <c r="E299" s="3">
        <f t="shared" si="36"/>
        <v>2722.708045495739</v>
      </c>
      <c r="F299" s="3">
        <f t="shared" si="37"/>
        <v>811366.99755773018</v>
      </c>
      <c r="G299" s="3">
        <f t="shared" si="35"/>
        <v>183540.08788055251</v>
      </c>
    </row>
    <row r="300" spans="4:7" x14ac:dyDescent="0.2">
      <c r="D300" s="1">
        <v>299</v>
      </c>
      <c r="E300" s="3">
        <f t="shared" si="36"/>
        <v>2722.708045495739</v>
      </c>
      <c r="F300" s="3">
        <f t="shared" si="37"/>
        <v>814089.70560322597</v>
      </c>
      <c r="G300" s="3">
        <f t="shared" si="35"/>
        <v>183239.79523952454</v>
      </c>
    </row>
    <row r="301" spans="4:7" x14ac:dyDescent="0.2">
      <c r="D301" s="1">
        <v>300</v>
      </c>
      <c r="E301" s="3">
        <f t="shared" si="36"/>
        <v>2722.708045495739</v>
      </c>
      <c r="F301" s="3">
        <f t="shared" si="37"/>
        <v>816812.41364872176</v>
      </c>
      <c r="G301" s="3">
        <f t="shared" si="35"/>
        <v>182937.9476259418</v>
      </c>
    </row>
    <row r="302" spans="4:7" x14ac:dyDescent="0.2">
      <c r="D302" s="1">
        <v>301</v>
      </c>
      <c r="E302" s="3">
        <f t="shared" si="36"/>
        <v>0</v>
      </c>
      <c r="F302" s="3">
        <f t="shared" si="37"/>
        <v>0</v>
      </c>
      <c r="G302" s="3">
        <f t="shared" si="35"/>
        <v>0</v>
      </c>
    </row>
    <row r="303" spans="4:7" x14ac:dyDescent="0.2">
      <c r="D303" s="1">
        <v>302</v>
      </c>
      <c r="E303" s="3">
        <f t="shared" si="36"/>
        <v>0</v>
      </c>
      <c r="F303" s="3">
        <f t="shared" si="37"/>
        <v>0</v>
      </c>
      <c r="G303" s="3">
        <f t="shared" si="35"/>
        <v>0</v>
      </c>
    </row>
    <row r="304" spans="4:7" x14ac:dyDescent="0.2">
      <c r="D304" s="1">
        <v>303</v>
      </c>
      <c r="E304" s="3">
        <f t="shared" si="36"/>
        <v>0</v>
      </c>
      <c r="F304" s="3">
        <f t="shared" si="37"/>
        <v>0</v>
      </c>
      <c r="G304" s="3">
        <f t="shared" si="35"/>
        <v>0</v>
      </c>
    </row>
    <row r="305" spans="4:7" x14ac:dyDescent="0.2">
      <c r="D305" s="1">
        <v>304</v>
      </c>
      <c r="E305" s="3">
        <f t="shared" si="36"/>
        <v>0</v>
      </c>
      <c r="F305" s="3">
        <f t="shared" si="37"/>
        <v>0</v>
      </c>
      <c r="G305" s="3">
        <f t="shared" si="35"/>
        <v>0</v>
      </c>
    </row>
    <row r="306" spans="4:7" x14ac:dyDescent="0.2">
      <c r="D306" s="1">
        <v>305</v>
      </c>
      <c r="E306" s="3">
        <f t="shared" si="36"/>
        <v>0</v>
      </c>
      <c r="F306" s="3">
        <f t="shared" si="37"/>
        <v>0</v>
      </c>
      <c r="G306" s="3">
        <f t="shared" si="35"/>
        <v>0</v>
      </c>
    </row>
    <row r="307" spans="4:7" x14ac:dyDescent="0.2">
      <c r="D307" s="1">
        <v>306</v>
      </c>
      <c r="E307" s="3">
        <f t="shared" si="36"/>
        <v>0</v>
      </c>
      <c r="F307" s="3">
        <f t="shared" si="37"/>
        <v>0</v>
      </c>
      <c r="G307" s="3">
        <f t="shared" si="35"/>
        <v>0</v>
      </c>
    </row>
    <row r="308" spans="4:7" x14ac:dyDescent="0.2">
      <c r="D308" s="1">
        <v>307</v>
      </c>
      <c r="E308" s="3">
        <f t="shared" si="36"/>
        <v>0</v>
      </c>
      <c r="F308" s="3">
        <f t="shared" si="37"/>
        <v>0</v>
      </c>
      <c r="G308" s="3">
        <f t="shared" si="35"/>
        <v>0</v>
      </c>
    </row>
    <row r="309" spans="4:7" x14ac:dyDescent="0.2">
      <c r="D309" s="1">
        <v>308</v>
      </c>
      <c r="E309" s="3">
        <f t="shared" si="36"/>
        <v>0</v>
      </c>
      <c r="F309" s="3">
        <f t="shared" si="37"/>
        <v>0</v>
      </c>
      <c r="G309" s="3">
        <f t="shared" si="35"/>
        <v>0</v>
      </c>
    </row>
    <row r="310" spans="4:7" x14ac:dyDescent="0.2">
      <c r="D310" s="1">
        <v>309</v>
      </c>
      <c r="E310" s="3">
        <f t="shared" si="36"/>
        <v>0</v>
      </c>
      <c r="F310" s="3">
        <f t="shared" si="37"/>
        <v>0</v>
      </c>
      <c r="G310" s="3">
        <f t="shared" si="35"/>
        <v>0</v>
      </c>
    </row>
    <row r="311" spans="4:7" x14ac:dyDescent="0.2">
      <c r="D311" s="1">
        <v>310</v>
      </c>
      <c r="E311" s="3">
        <f t="shared" si="36"/>
        <v>0</v>
      </c>
      <c r="F311" s="3">
        <f t="shared" si="37"/>
        <v>0</v>
      </c>
      <c r="G311" s="3">
        <f t="shared" si="35"/>
        <v>0</v>
      </c>
    </row>
    <row r="312" spans="4:7" x14ac:dyDescent="0.2">
      <c r="D312" s="1">
        <v>311</v>
      </c>
      <c r="E312" s="3">
        <f t="shared" si="36"/>
        <v>0</v>
      </c>
      <c r="F312" s="3">
        <f t="shared" si="37"/>
        <v>0</v>
      </c>
      <c r="G312" s="3">
        <f t="shared" si="35"/>
        <v>0</v>
      </c>
    </row>
    <row r="313" spans="4:7" x14ac:dyDescent="0.2">
      <c r="D313" s="1">
        <v>312</v>
      </c>
      <c r="E313" s="3">
        <f t="shared" si="36"/>
        <v>0</v>
      </c>
      <c r="F313" s="3">
        <f t="shared" si="37"/>
        <v>0</v>
      </c>
      <c r="G313" s="3">
        <f t="shared" si="35"/>
        <v>0</v>
      </c>
    </row>
    <row r="314" spans="4:7" x14ac:dyDescent="0.2">
      <c r="D314" s="1">
        <v>313</v>
      </c>
      <c r="E314" s="3">
        <f t="shared" si="36"/>
        <v>0</v>
      </c>
      <c r="F314" s="3">
        <f t="shared" si="37"/>
        <v>0</v>
      </c>
      <c r="G314" s="3">
        <f t="shared" si="35"/>
        <v>0</v>
      </c>
    </row>
    <row r="315" spans="4:7" x14ac:dyDescent="0.2">
      <c r="D315" s="1">
        <v>314</v>
      </c>
      <c r="E315" s="3">
        <f t="shared" si="36"/>
        <v>0</v>
      </c>
      <c r="F315" s="3">
        <f t="shared" si="37"/>
        <v>0</v>
      </c>
      <c r="G315" s="3">
        <f t="shared" si="35"/>
        <v>0</v>
      </c>
    </row>
    <row r="316" spans="4:7" x14ac:dyDescent="0.2">
      <c r="D316" s="1">
        <v>315</v>
      </c>
      <c r="E316" s="3">
        <f t="shared" si="36"/>
        <v>0</v>
      </c>
      <c r="F316" s="3">
        <f t="shared" si="37"/>
        <v>0</v>
      </c>
      <c r="G316" s="3">
        <f t="shared" si="35"/>
        <v>0</v>
      </c>
    </row>
    <row r="317" spans="4:7" x14ac:dyDescent="0.2">
      <c r="D317" s="1">
        <v>316</v>
      </c>
      <c r="E317" s="3">
        <f t="shared" si="36"/>
        <v>0</v>
      </c>
      <c r="F317" s="3">
        <f t="shared" si="37"/>
        <v>0</v>
      </c>
      <c r="G317" s="3">
        <f t="shared" si="35"/>
        <v>0</v>
      </c>
    </row>
    <row r="318" spans="4:7" x14ac:dyDescent="0.2">
      <c r="D318" s="1">
        <v>317</v>
      </c>
      <c r="E318" s="3">
        <f t="shared" si="36"/>
        <v>0</v>
      </c>
      <c r="F318" s="3">
        <f t="shared" si="37"/>
        <v>0</v>
      </c>
      <c r="G318" s="3">
        <f t="shared" si="35"/>
        <v>0</v>
      </c>
    </row>
    <row r="319" spans="4:7" x14ac:dyDescent="0.2">
      <c r="D319" s="1">
        <v>318</v>
      </c>
      <c r="E319" s="3">
        <f t="shared" si="36"/>
        <v>0</v>
      </c>
      <c r="F319" s="3">
        <f t="shared" si="37"/>
        <v>0</v>
      </c>
      <c r="G319" s="3">
        <f t="shared" si="35"/>
        <v>0</v>
      </c>
    </row>
    <row r="320" spans="4:7" x14ac:dyDescent="0.2">
      <c r="D320" s="1">
        <v>319</v>
      </c>
      <c r="E320" s="3">
        <f t="shared" si="36"/>
        <v>0</v>
      </c>
      <c r="F320" s="3">
        <f t="shared" si="37"/>
        <v>0</v>
      </c>
      <c r="G320" s="3">
        <f t="shared" si="35"/>
        <v>0</v>
      </c>
    </row>
    <row r="321" spans="4:7" x14ac:dyDescent="0.2">
      <c r="D321" s="1">
        <v>320</v>
      </c>
      <c r="E321" s="3">
        <f t="shared" si="36"/>
        <v>0</v>
      </c>
      <c r="F321" s="3">
        <f t="shared" si="37"/>
        <v>0</v>
      </c>
      <c r="G321" s="3">
        <f t="shared" si="35"/>
        <v>0</v>
      </c>
    </row>
    <row r="322" spans="4:7" x14ac:dyDescent="0.2">
      <c r="D322" s="1">
        <v>321</v>
      </c>
      <c r="E322" s="3">
        <f t="shared" si="36"/>
        <v>0</v>
      </c>
      <c r="F322" s="3">
        <f t="shared" si="37"/>
        <v>0</v>
      </c>
      <c r="G322" s="3">
        <f t="shared" ref="G322:G361" si="38">PV($B$4/12,D322,0,-F322)</f>
        <v>0</v>
      </c>
    </row>
    <row r="323" spans="4:7" x14ac:dyDescent="0.2">
      <c r="D323" s="1">
        <v>322</v>
      </c>
      <c r="E323" s="3">
        <f t="shared" ref="E323:E361" si="39">IF(D323&gt;$B$2*12,0,E322)</f>
        <v>0</v>
      </c>
      <c r="F323" s="3">
        <f t="shared" ref="F323:F361" si="40">E323*D323</f>
        <v>0</v>
      </c>
      <c r="G323" s="3">
        <f t="shared" si="38"/>
        <v>0</v>
      </c>
    </row>
    <row r="324" spans="4:7" x14ac:dyDescent="0.2">
      <c r="D324" s="1">
        <v>323</v>
      </c>
      <c r="E324" s="3">
        <f t="shared" si="39"/>
        <v>0</v>
      </c>
      <c r="F324" s="3">
        <f t="shared" si="40"/>
        <v>0</v>
      </c>
      <c r="G324" s="3">
        <f t="shared" si="38"/>
        <v>0</v>
      </c>
    </row>
    <row r="325" spans="4:7" x14ac:dyDescent="0.2">
      <c r="D325" s="1">
        <v>324</v>
      </c>
      <c r="E325" s="3">
        <f t="shared" si="39"/>
        <v>0</v>
      </c>
      <c r="F325" s="3">
        <f t="shared" si="40"/>
        <v>0</v>
      </c>
      <c r="G325" s="3">
        <f t="shared" si="38"/>
        <v>0</v>
      </c>
    </row>
    <row r="326" spans="4:7" x14ac:dyDescent="0.2">
      <c r="D326" s="1">
        <v>325</v>
      </c>
      <c r="E326" s="3">
        <f t="shared" si="39"/>
        <v>0</v>
      </c>
      <c r="F326" s="3">
        <f t="shared" si="40"/>
        <v>0</v>
      </c>
      <c r="G326" s="3">
        <f t="shared" si="38"/>
        <v>0</v>
      </c>
    </row>
    <row r="327" spans="4:7" x14ac:dyDescent="0.2">
      <c r="D327" s="1">
        <v>326</v>
      </c>
      <c r="E327" s="3">
        <f t="shared" si="39"/>
        <v>0</v>
      </c>
      <c r="F327" s="3">
        <f t="shared" si="40"/>
        <v>0</v>
      </c>
      <c r="G327" s="3">
        <f t="shared" si="38"/>
        <v>0</v>
      </c>
    </row>
    <row r="328" spans="4:7" x14ac:dyDescent="0.2">
      <c r="D328" s="1">
        <v>327</v>
      </c>
      <c r="E328" s="3">
        <f t="shared" si="39"/>
        <v>0</v>
      </c>
      <c r="F328" s="3">
        <f t="shared" si="40"/>
        <v>0</v>
      </c>
      <c r="G328" s="3">
        <f t="shared" si="38"/>
        <v>0</v>
      </c>
    </row>
    <row r="329" spans="4:7" x14ac:dyDescent="0.2">
      <c r="D329" s="1">
        <v>328</v>
      </c>
      <c r="E329" s="3">
        <f t="shared" si="39"/>
        <v>0</v>
      </c>
      <c r="F329" s="3">
        <f t="shared" si="40"/>
        <v>0</v>
      </c>
      <c r="G329" s="3">
        <f t="shared" si="38"/>
        <v>0</v>
      </c>
    </row>
    <row r="330" spans="4:7" x14ac:dyDescent="0.2">
      <c r="D330" s="1">
        <v>329</v>
      </c>
      <c r="E330" s="3">
        <f t="shared" si="39"/>
        <v>0</v>
      </c>
      <c r="F330" s="3">
        <f t="shared" si="40"/>
        <v>0</v>
      </c>
      <c r="G330" s="3">
        <f t="shared" si="38"/>
        <v>0</v>
      </c>
    </row>
    <row r="331" spans="4:7" x14ac:dyDescent="0.2">
      <c r="D331" s="1">
        <v>330</v>
      </c>
      <c r="E331" s="3">
        <f t="shared" si="39"/>
        <v>0</v>
      </c>
      <c r="F331" s="3">
        <f t="shared" si="40"/>
        <v>0</v>
      </c>
      <c r="G331" s="3">
        <f t="shared" si="38"/>
        <v>0</v>
      </c>
    </row>
    <row r="332" spans="4:7" x14ac:dyDescent="0.2">
      <c r="D332" s="1">
        <v>331</v>
      </c>
      <c r="E332" s="3">
        <f t="shared" si="39"/>
        <v>0</v>
      </c>
      <c r="F332" s="3">
        <f t="shared" si="40"/>
        <v>0</v>
      </c>
      <c r="G332" s="3">
        <f t="shared" si="38"/>
        <v>0</v>
      </c>
    </row>
    <row r="333" spans="4:7" x14ac:dyDescent="0.2">
      <c r="D333" s="1">
        <v>332</v>
      </c>
      <c r="E333" s="3">
        <f t="shared" si="39"/>
        <v>0</v>
      </c>
      <c r="F333" s="3">
        <f t="shared" si="40"/>
        <v>0</v>
      </c>
      <c r="G333" s="3">
        <f t="shared" si="38"/>
        <v>0</v>
      </c>
    </row>
    <row r="334" spans="4:7" x14ac:dyDescent="0.2">
      <c r="D334" s="1">
        <v>333</v>
      </c>
      <c r="E334" s="3">
        <f t="shared" si="39"/>
        <v>0</v>
      </c>
      <c r="F334" s="3">
        <f t="shared" si="40"/>
        <v>0</v>
      </c>
      <c r="G334" s="3">
        <f t="shared" si="38"/>
        <v>0</v>
      </c>
    </row>
    <row r="335" spans="4:7" x14ac:dyDescent="0.2">
      <c r="D335" s="1">
        <v>334</v>
      </c>
      <c r="E335" s="3">
        <f t="shared" si="39"/>
        <v>0</v>
      </c>
      <c r="F335" s="3">
        <f t="shared" si="40"/>
        <v>0</v>
      </c>
      <c r="G335" s="3">
        <f t="shared" si="38"/>
        <v>0</v>
      </c>
    </row>
    <row r="336" spans="4:7" x14ac:dyDescent="0.2">
      <c r="D336" s="1">
        <v>335</v>
      </c>
      <c r="E336" s="3">
        <f t="shared" si="39"/>
        <v>0</v>
      </c>
      <c r="F336" s="3">
        <f t="shared" si="40"/>
        <v>0</v>
      </c>
      <c r="G336" s="3">
        <f t="shared" si="38"/>
        <v>0</v>
      </c>
    </row>
    <row r="337" spans="4:7" x14ac:dyDescent="0.2">
      <c r="D337" s="1">
        <v>336</v>
      </c>
      <c r="E337" s="3">
        <f t="shared" si="39"/>
        <v>0</v>
      </c>
      <c r="F337" s="3">
        <f t="shared" si="40"/>
        <v>0</v>
      </c>
      <c r="G337" s="3">
        <f t="shared" si="38"/>
        <v>0</v>
      </c>
    </row>
    <row r="338" spans="4:7" x14ac:dyDescent="0.2">
      <c r="D338" s="1">
        <v>337</v>
      </c>
      <c r="E338" s="3">
        <f t="shared" si="39"/>
        <v>0</v>
      </c>
      <c r="F338" s="3">
        <f t="shared" si="40"/>
        <v>0</v>
      </c>
      <c r="G338" s="3">
        <f t="shared" si="38"/>
        <v>0</v>
      </c>
    </row>
    <row r="339" spans="4:7" x14ac:dyDescent="0.2">
      <c r="D339" s="1">
        <v>338</v>
      </c>
      <c r="E339" s="3">
        <f t="shared" si="39"/>
        <v>0</v>
      </c>
      <c r="F339" s="3">
        <f t="shared" si="40"/>
        <v>0</v>
      </c>
      <c r="G339" s="3">
        <f t="shared" si="38"/>
        <v>0</v>
      </c>
    </row>
    <row r="340" spans="4:7" x14ac:dyDescent="0.2">
      <c r="D340" s="1">
        <v>339</v>
      </c>
      <c r="E340" s="3">
        <f t="shared" si="39"/>
        <v>0</v>
      </c>
      <c r="F340" s="3">
        <f t="shared" si="40"/>
        <v>0</v>
      </c>
      <c r="G340" s="3">
        <f t="shared" si="38"/>
        <v>0</v>
      </c>
    </row>
    <row r="341" spans="4:7" x14ac:dyDescent="0.2">
      <c r="D341" s="1">
        <v>340</v>
      </c>
      <c r="E341" s="3">
        <f t="shared" si="39"/>
        <v>0</v>
      </c>
      <c r="F341" s="3">
        <f t="shared" si="40"/>
        <v>0</v>
      </c>
      <c r="G341" s="3">
        <f t="shared" si="38"/>
        <v>0</v>
      </c>
    </row>
    <row r="342" spans="4:7" x14ac:dyDescent="0.2">
      <c r="D342" s="1">
        <v>341</v>
      </c>
      <c r="E342" s="3">
        <f t="shared" si="39"/>
        <v>0</v>
      </c>
      <c r="F342" s="3">
        <f t="shared" si="40"/>
        <v>0</v>
      </c>
      <c r="G342" s="3">
        <f t="shared" si="38"/>
        <v>0</v>
      </c>
    </row>
    <row r="343" spans="4:7" x14ac:dyDescent="0.2">
      <c r="D343" s="1">
        <v>342</v>
      </c>
      <c r="E343" s="3">
        <f t="shared" si="39"/>
        <v>0</v>
      </c>
      <c r="F343" s="3">
        <f t="shared" si="40"/>
        <v>0</v>
      </c>
      <c r="G343" s="3">
        <f t="shared" si="38"/>
        <v>0</v>
      </c>
    </row>
    <row r="344" spans="4:7" x14ac:dyDescent="0.2">
      <c r="D344" s="1">
        <v>343</v>
      </c>
      <c r="E344" s="3">
        <f t="shared" si="39"/>
        <v>0</v>
      </c>
      <c r="F344" s="3">
        <f t="shared" si="40"/>
        <v>0</v>
      </c>
      <c r="G344" s="3">
        <f t="shared" si="38"/>
        <v>0</v>
      </c>
    </row>
    <row r="345" spans="4:7" x14ac:dyDescent="0.2">
      <c r="D345" s="1">
        <v>344</v>
      </c>
      <c r="E345" s="3">
        <f t="shared" si="39"/>
        <v>0</v>
      </c>
      <c r="F345" s="3">
        <f t="shared" si="40"/>
        <v>0</v>
      </c>
      <c r="G345" s="3">
        <f t="shared" si="38"/>
        <v>0</v>
      </c>
    </row>
    <row r="346" spans="4:7" x14ac:dyDescent="0.2">
      <c r="D346" s="1">
        <v>345</v>
      </c>
      <c r="E346" s="3">
        <f t="shared" si="39"/>
        <v>0</v>
      </c>
      <c r="F346" s="3">
        <f t="shared" si="40"/>
        <v>0</v>
      </c>
      <c r="G346" s="3">
        <f t="shared" si="38"/>
        <v>0</v>
      </c>
    </row>
    <row r="347" spans="4:7" x14ac:dyDescent="0.2">
      <c r="D347" s="1">
        <v>346</v>
      </c>
      <c r="E347" s="3">
        <f t="shared" si="39"/>
        <v>0</v>
      </c>
      <c r="F347" s="3">
        <f t="shared" si="40"/>
        <v>0</v>
      </c>
      <c r="G347" s="3">
        <f t="shared" si="38"/>
        <v>0</v>
      </c>
    </row>
    <row r="348" spans="4:7" x14ac:dyDescent="0.2">
      <c r="D348" s="1">
        <v>347</v>
      </c>
      <c r="E348" s="3">
        <f t="shared" si="39"/>
        <v>0</v>
      </c>
      <c r="F348" s="3">
        <f t="shared" si="40"/>
        <v>0</v>
      </c>
      <c r="G348" s="3">
        <f t="shared" si="38"/>
        <v>0</v>
      </c>
    </row>
    <row r="349" spans="4:7" x14ac:dyDescent="0.2">
      <c r="D349" s="1">
        <v>348</v>
      </c>
      <c r="E349" s="3">
        <f t="shared" si="39"/>
        <v>0</v>
      </c>
      <c r="F349" s="3">
        <f t="shared" si="40"/>
        <v>0</v>
      </c>
      <c r="G349" s="3">
        <f t="shared" si="38"/>
        <v>0</v>
      </c>
    </row>
    <row r="350" spans="4:7" x14ac:dyDescent="0.2">
      <c r="D350" s="1">
        <v>349</v>
      </c>
      <c r="E350" s="3">
        <f t="shared" si="39"/>
        <v>0</v>
      </c>
      <c r="F350" s="3">
        <f t="shared" si="40"/>
        <v>0</v>
      </c>
      <c r="G350" s="3">
        <f t="shared" si="38"/>
        <v>0</v>
      </c>
    </row>
    <row r="351" spans="4:7" x14ac:dyDescent="0.2">
      <c r="D351" s="1">
        <v>350</v>
      </c>
      <c r="E351" s="3">
        <f t="shared" si="39"/>
        <v>0</v>
      </c>
      <c r="F351" s="3">
        <f t="shared" si="40"/>
        <v>0</v>
      </c>
      <c r="G351" s="3">
        <f t="shared" si="38"/>
        <v>0</v>
      </c>
    </row>
    <row r="352" spans="4:7" x14ac:dyDescent="0.2">
      <c r="D352" s="1">
        <v>351</v>
      </c>
      <c r="E352" s="3">
        <f t="shared" si="39"/>
        <v>0</v>
      </c>
      <c r="F352" s="3">
        <f t="shared" si="40"/>
        <v>0</v>
      </c>
      <c r="G352" s="3">
        <f t="shared" si="38"/>
        <v>0</v>
      </c>
    </row>
    <row r="353" spans="4:7" x14ac:dyDescent="0.2">
      <c r="D353" s="1">
        <v>352</v>
      </c>
      <c r="E353" s="3">
        <f t="shared" si="39"/>
        <v>0</v>
      </c>
      <c r="F353" s="3">
        <f t="shared" si="40"/>
        <v>0</v>
      </c>
      <c r="G353" s="3">
        <f t="shared" si="38"/>
        <v>0</v>
      </c>
    </row>
    <row r="354" spans="4:7" x14ac:dyDescent="0.2">
      <c r="D354" s="1">
        <v>353</v>
      </c>
      <c r="E354" s="3">
        <f t="shared" si="39"/>
        <v>0</v>
      </c>
      <c r="F354" s="3">
        <f t="shared" si="40"/>
        <v>0</v>
      </c>
      <c r="G354" s="3">
        <f t="shared" si="38"/>
        <v>0</v>
      </c>
    </row>
    <row r="355" spans="4:7" x14ac:dyDescent="0.2">
      <c r="D355" s="1">
        <v>354</v>
      </c>
      <c r="E355" s="3">
        <f t="shared" si="39"/>
        <v>0</v>
      </c>
      <c r="F355" s="3">
        <f t="shared" si="40"/>
        <v>0</v>
      </c>
      <c r="G355" s="3">
        <f t="shared" si="38"/>
        <v>0</v>
      </c>
    </row>
    <row r="356" spans="4:7" x14ac:dyDescent="0.2">
      <c r="D356" s="1">
        <v>355</v>
      </c>
      <c r="E356" s="3">
        <f t="shared" si="39"/>
        <v>0</v>
      </c>
      <c r="F356" s="3">
        <f t="shared" si="40"/>
        <v>0</v>
      </c>
      <c r="G356" s="3">
        <f t="shared" si="38"/>
        <v>0</v>
      </c>
    </row>
    <row r="357" spans="4:7" x14ac:dyDescent="0.2">
      <c r="D357" s="1">
        <v>356</v>
      </c>
      <c r="E357" s="3">
        <f t="shared" si="39"/>
        <v>0</v>
      </c>
      <c r="F357" s="3">
        <f t="shared" si="40"/>
        <v>0</v>
      </c>
      <c r="G357" s="3">
        <f t="shared" si="38"/>
        <v>0</v>
      </c>
    </row>
    <row r="358" spans="4:7" x14ac:dyDescent="0.2">
      <c r="D358" s="1">
        <v>357</v>
      </c>
      <c r="E358" s="3">
        <f t="shared" si="39"/>
        <v>0</v>
      </c>
      <c r="F358" s="3">
        <f t="shared" si="40"/>
        <v>0</v>
      </c>
      <c r="G358" s="3">
        <f t="shared" si="38"/>
        <v>0</v>
      </c>
    </row>
    <row r="359" spans="4:7" x14ac:dyDescent="0.2">
      <c r="D359" s="1">
        <v>358</v>
      </c>
      <c r="E359" s="3">
        <f t="shared" si="39"/>
        <v>0</v>
      </c>
      <c r="F359" s="3">
        <f t="shared" si="40"/>
        <v>0</v>
      </c>
      <c r="G359" s="3">
        <f t="shared" si="38"/>
        <v>0</v>
      </c>
    </row>
    <row r="360" spans="4:7" x14ac:dyDescent="0.2">
      <c r="D360" s="1">
        <v>359</v>
      </c>
      <c r="E360" s="3">
        <f t="shared" si="39"/>
        <v>0</v>
      </c>
      <c r="F360" s="3">
        <f t="shared" si="40"/>
        <v>0</v>
      </c>
      <c r="G360" s="3">
        <f t="shared" si="38"/>
        <v>0</v>
      </c>
    </row>
    <row r="361" spans="4:7" x14ac:dyDescent="0.2">
      <c r="D361" s="1">
        <v>360</v>
      </c>
      <c r="E361" s="3">
        <f t="shared" si="39"/>
        <v>0</v>
      </c>
      <c r="F361" s="3">
        <f t="shared" si="40"/>
        <v>0</v>
      </c>
      <c r="G361" s="3">
        <f t="shared" si="38"/>
        <v>0</v>
      </c>
    </row>
  </sheetData>
  <mergeCells count="3">
    <mergeCell ref="A1:B1"/>
    <mergeCell ref="I1:J1"/>
    <mergeCell ref="Q1:R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1"/>
    </sheetView>
  </sheetViews>
  <sheetFormatPr defaultRowHeight="12.75" x14ac:dyDescent="0.2"/>
  <cols>
    <col min="1" max="1" width="7.28515625" bestFit="1" customWidth="1"/>
    <col min="2" max="4" width="17" bestFit="1" customWidth="1"/>
    <col min="5" max="7" width="13.140625" bestFit="1" customWidth="1"/>
  </cols>
  <sheetData>
    <row r="1" spans="1:7" x14ac:dyDescent="0.2">
      <c r="A1" s="17" t="s">
        <v>14</v>
      </c>
      <c r="B1" s="17"/>
      <c r="C1" s="17"/>
      <c r="D1" s="17"/>
      <c r="E1" s="17"/>
      <c r="F1" s="17"/>
      <c r="G1" s="17"/>
    </row>
    <row r="2" spans="1:7" s="15" customFormat="1" x14ac:dyDescent="0.2">
      <c r="A2" s="2" t="s">
        <v>13</v>
      </c>
      <c r="B2" s="2" t="s">
        <v>18</v>
      </c>
      <c r="C2" s="2" t="s">
        <v>19</v>
      </c>
      <c r="D2" s="2" t="s">
        <v>20</v>
      </c>
      <c r="E2" s="2" t="s">
        <v>15</v>
      </c>
      <c r="F2" s="2" t="s">
        <v>16</v>
      </c>
      <c r="G2" s="2" t="s">
        <v>17</v>
      </c>
    </row>
    <row r="3" spans="1:7" s="15" customFormat="1" x14ac:dyDescent="0.2">
      <c r="A3" s="14">
        <v>0</v>
      </c>
      <c r="B3" s="4">
        <v>15.04</v>
      </c>
      <c r="C3" s="4">
        <v>10.039999999999999</v>
      </c>
      <c r="D3" s="4">
        <v>7.54</v>
      </c>
      <c r="E3" s="4">
        <v>30</v>
      </c>
      <c r="F3" s="4">
        <v>20</v>
      </c>
      <c r="G3" s="4">
        <v>10</v>
      </c>
    </row>
    <row r="4" spans="1:7" x14ac:dyDescent="0.2">
      <c r="A4" s="14">
        <v>5.0000000000000001E-3</v>
      </c>
      <c r="B4" s="4">
        <v>14.67</v>
      </c>
      <c r="C4" s="4">
        <v>9.8800000000000008</v>
      </c>
      <c r="D4" s="4">
        <v>7.45</v>
      </c>
      <c r="E4" s="4">
        <v>27.9</v>
      </c>
      <c r="F4" s="4">
        <v>19.059999999999999</v>
      </c>
      <c r="G4" s="4">
        <v>9.77</v>
      </c>
    </row>
    <row r="5" spans="1:7" x14ac:dyDescent="0.2">
      <c r="A5" s="14">
        <v>0.01</v>
      </c>
      <c r="B5" s="4">
        <v>14.29</v>
      </c>
      <c r="C5" s="4">
        <v>9.7100000000000009</v>
      </c>
      <c r="D5" s="4">
        <v>7.35</v>
      </c>
      <c r="E5" s="4">
        <v>25.99</v>
      </c>
      <c r="F5" s="4">
        <v>18.18</v>
      </c>
      <c r="G5" s="4">
        <v>9.5399999999999991</v>
      </c>
    </row>
    <row r="6" spans="1:7" x14ac:dyDescent="0.2">
      <c r="A6" s="14">
        <v>1.4999999999999999E-2</v>
      </c>
      <c r="B6" s="4">
        <v>13.92</v>
      </c>
      <c r="C6" s="4">
        <v>9.5399999999999991</v>
      </c>
      <c r="D6" s="4">
        <v>7.26</v>
      </c>
      <c r="E6" s="4">
        <v>24.27</v>
      </c>
      <c r="F6" s="4">
        <v>17.350000000000001</v>
      </c>
      <c r="G6" s="4">
        <v>9.32</v>
      </c>
    </row>
    <row r="7" spans="1:7" x14ac:dyDescent="0.2">
      <c r="A7" s="14">
        <v>0.02</v>
      </c>
      <c r="B7" s="4">
        <v>13.55</v>
      </c>
      <c r="C7" s="4">
        <v>9.3800000000000008</v>
      </c>
      <c r="D7" s="4">
        <v>7.17</v>
      </c>
      <c r="E7" s="4">
        <v>22.7</v>
      </c>
      <c r="F7" s="4">
        <v>16.579999999999998</v>
      </c>
      <c r="G7" s="4">
        <v>9.11</v>
      </c>
    </row>
    <row r="8" spans="1:7" x14ac:dyDescent="0.2">
      <c r="A8" s="14">
        <v>2.5000000000000001E-2</v>
      </c>
      <c r="B8" s="4">
        <v>13.19</v>
      </c>
      <c r="C8" s="4">
        <v>9.2100000000000009</v>
      </c>
      <c r="D8" s="4">
        <v>7.07</v>
      </c>
      <c r="E8" s="4">
        <v>21.28</v>
      </c>
      <c r="F8" s="4">
        <v>15.86</v>
      </c>
      <c r="G8" s="4">
        <v>8.91</v>
      </c>
    </row>
    <row r="9" spans="1:7" x14ac:dyDescent="0.2">
      <c r="A9" s="14">
        <v>0.03</v>
      </c>
      <c r="B9" s="4">
        <v>12.82</v>
      </c>
      <c r="C9" s="4">
        <v>9.0500000000000007</v>
      </c>
      <c r="D9" s="4">
        <v>6.98</v>
      </c>
      <c r="E9" s="4">
        <v>19.989999999999998</v>
      </c>
      <c r="F9" s="4">
        <v>15.18</v>
      </c>
      <c r="G9" s="4">
        <v>8.7100000000000009</v>
      </c>
    </row>
    <row r="10" spans="1:7" x14ac:dyDescent="0.2">
      <c r="A10" s="14">
        <v>3.5000000000000003E-2</v>
      </c>
      <c r="B10" s="4">
        <v>12.47</v>
      </c>
      <c r="C10" s="4">
        <v>8.89</v>
      </c>
      <c r="D10" s="4">
        <v>6.89</v>
      </c>
      <c r="E10" s="4">
        <v>18.809999999999999</v>
      </c>
      <c r="F10" s="4">
        <v>14.55</v>
      </c>
      <c r="G10" s="4">
        <v>8.52</v>
      </c>
    </row>
    <row r="11" spans="1:7" x14ac:dyDescent="0.2">
      <c r="A11" s="14">
        <v>0.04</v>
      </c>
      <c r="B11" s="4">
        <v>12.12</v>
      </c>
      <c r="C11" s="4">
        <v>8.7200000000000006</v>
      </c>
      <c r="D11" s="4">
        <v>6.8</v>
      </c>
      <c r="E11" s="4">
        <v>17.73</v>
      </c>
      <c r="F11" s="4">
        <v>13.95</v>
      </c>
      <c r="G11" s="4">
        <v>8.34</v>
      </c>
    </row>
    <row r="12" spans="1:7" x14ac:dyDescent="0.2">
      <c r="A12" s="14">
        <v>4.4999999999999998E-2</v>
      </c>
      <c r="B12" s="4">
        <v>11.77</v>
      </c>
      <c r="C12" s="4">
        <v>8.56</v>
      </c>
      <c r="D12" s="4">
        <v>6.71</v>
      </c>
      <c r="E12" s="4">
        <v>16.739999999999998</v>
      </c>
      <c r="F12" s="4">
        <v>13.39</v>
      </c>
      <c r="G12" s="4">
        <v>8.16</v>
      </c>
    </row>
    <row r="13" spans="1:7" x14ac:dyDescent="0.2">
      <c r="A13" s="14">
        <v>0.05</v>
      </c>
      <c r="B13" s="4">
        <v>11.43</v>
      </c>
      <c r="C13" s="4">
        <v>8.41</v>
      </c>
      <c r="D13" s="4">
        <v>6.61</v>
      </c>
      <c r="E13" s="4">
        <v>15.84</v>
      </c>
      <c r="F13" s="4">
        <v>12.87</v>
      </c>
      <c r="G13" s="4">
        <v>7.99</v>
      </c>
    </row>
    <row r="14" spans="1:7" x14ac:dyDescent="0.2">
      <c r="A14" s="14">
        <v>5.5E-2</v>
      </c>
      <c r="B14" s="4">
        <v>11.1</v>
      </c>
      <c r="C14" s="4">
        <v>8.25</v>
      </c>
      <c r="D14" s="4">
        <v>6.52</v>
      </c>
      <c r="E14" s="4">
        <v>15.01</v>
      </c>
      <c r="F14" s="4">
        <v>12.37</v>
      </c>
      <c r="G14" s="4">
        <v>7.82</v>
      </c>
    </row>
    <row r="15" spans="1:7" x14ac:dyDescent="0.2">
      <c r="A15" s="14">
        <v>0.06</v>
      </c>
      <c r="B15" s="4">
        <v>10.78</v>
      </c>
      <c r="C15" s="4">
        <v>8.09</v>
      </c>
      <c r="D15" s="4">
        <v>6.43</v>
      </c>
      <c r="E15" s="4">
        <v>14.25</v>
      </c>
      <c r="F15" s="4">
        <v>11.9</v>
      </c>
      <c r="G15" s="4">
        <v>7.66</v>
      </c>
    </row>
    <row r="16" spans="1:7" x14ac:dyDescent="0.2">
      <c r="A16" s="14">
        <v>6.5000000000000002E-2</v>
      </c>
      <c r="B16" s="4">
        <v>10.46</v>
      </c>
      <c r="C16" s="4">
        <v>7.94</v>
      </c>
      <c r="D16" s="4">
        <v>6.34</v>
      </c>
      <c r="E16" s="4">
        <v>13.55</v>
      </c>
      <c r="F16" s="4">
        <v>11.47</v>
      </c>
      <c r="G16" s="4">
        <v>7.51</v>
      </c>
    </row>
    <row r="17" spans="1:7" x14ac:dyDescent="0.2">
      <c r="A17" s="14">
        <v>7.0000000000000007E-2</v>
      </c>
      <c r="B17" s="4">
        <v>10.15</v>
      </c>
      <c r="C17" s="4">
        <v>7.79</v>
      </c>
      <c r="D17" s="4">
        <v>6.26</v>
      </c>
      <c r="E17" s="4">
        <v>12.91</v>
      </c>
      <c r="F17" s="4">
        <v>11.05</v>
      </c>
      <c r="G17" s="4">
        <v>7.35</v>
      </c>
    </row>
    <row r="18" spans="1:7" x14ac:dyDescent="0.2">
      <c r="A18" s="14">
        <v>7.4999999999999997E-2</v>
      </c>
      <c r="B18" s="4">
        <v>9.85</v>
      </c>
      <c r="C18" s="4">
        <v>7.64</v>
      </c>
      <c r="D18" s="4">
        <v>6.17</v>
      </c>
      <c r="E18" s="4">
        <v>12.31</v>
      </c>
      <c r="F18" s="4">
        <v>10.66</v>
      </c>
      <c r="G18" s="4">
        <v>7.21</v>
      </c>
    </row>
    <row r="19" spans="1:7" x14ac:dyDescent="0.2">
      <c r="A19" s="14">
        <v>0.08</v>
      </c>
      <c r="B19" s="4">
        <v>9.56</v>
      </c>
      <c r="C19" s="4">
        <v>7.49</v>
      </c>
      <c r="D19" s="4">
        <v>6.08</v>
      </c>
      <c r="E19" s="4">
        <v>11.76</v>
      </c>
      <c r="F19" s="4">
        <v>10.29</v>
      </c>
      <c r="G19" s="4">
        <v>7.07</v>
      </c>
    </row>
    <row r="20" spans="1:7" x14ac:dyDescent="0.2">
      <c r="A20" s="14">
        <v>8.5000000000000006E-2</v>
      </c>
      <c r="B20" s="4">
        <v>9.2799999999999994</v>
      </c>
      <c r="C20" s="4">
        <v>7.34</v>
      </c>
      <c r="D20" s="4">
        <v>5.99</v>
      </c>
      <c r="E20" s="4">
        <v>11.26</v>
      </c>
      <c r="F20" s="4">
        <v>9.94</v>
      </c>
      <c r="G20" s="4">
        <v>6.93</v>
      </c>
    </row>
    <row r="21" spans="1:7" x14ac:dyDescent="0.2">
      <c r="A21" s="14">
        <v>9.0000000000000094E-2</v>
      </c>
      <c r="B21" s="4">
        <v>9.01</v>
      </c>
      <c r="C21" s="4">
        <v>7.2</v>
      </c>
      <c r="D21" s="4">
        <v>5.91</v>
      </c>
      <c r="E21" s="4">
        <v>10.78</v>
      </c>
      <c r="F21" s="4">
        <v>9.61</v>
      </c>
      <c r="G21" s="4">
        <v>6.8</v>
      </c>
    </row>
    <row r="22" spans="1:7" x14ac:dyDescent="0.2">
      <c r="A22" s="14">
        <v>9.5000000000000098E-2</v>
      </c>
      <c r="B22" s="4">
        <v>8.75</v>
      </c>
      <c r="C22" s="4">
        <v>7.06</v>
      </c>
      <c r="D22" s="4">
        <v>5.82</v>
      </c>
      <c r="E22" s="4">
        <v>10.35</v>
      </c>
      <c r="F22" s="4">
        <v>9.3000000000000007</v>
      </c>
      <c r="G22" s="4">
        <v>6.67</v>
      </c>
    </row>
    <row r="23" spans="1:7" x14ac:dyDescent="0.2">
      <c r="A23" s="14">
        <v>0.1</v>
      </c>
      <c r="B23" s="4">
        <v>8.49</v>
      </c>
      <c r="C23" s="4">
        <v>6.92</v>
      </c>
      <c r="D23" s="4">
        <v>5.74</v>
      </c>
      <c r="E23" s="4">
        <v>9.94</v>
      </c>
      <c r="F23" s="4">
        <v>9.01</v>
      </c>
      <c r="G23" s="4">
        <v>6.54</v>
      </c>
    </row>
  </sheetData>
  <mergeCells count="1">
    <mergeCell ref="A1:G1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Duration Calculators</vt:lpstr>
      <vt:lpstr>Table Data</vt:lpstr>
      <vt:lpstr>Chart1</vt:lpstr>
    </vt:vector>
  </TitlesOfParts>
  <Company>Financial Architects,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E. Hultstrom</cp:lastModifiedBy>
  <dcterms:created xsi:type="dcterms:W3CDTF">2010-09-15T00:48:29Z</dcterms:created>
  <dcterms:modified xsi:type="dcterms:W3CDTF">2014-07-30T18:33:30Z</dcterms:modified>
</cp:coreProperties>
</file>